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00" windowHeight="9210" activeTab="4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</sheets>
  <definedNames>
    <definedName name="_xlnm.Print_Titles" localSheetId="3">'Zał 4'!$7:$11</definedName>
  </definedNames>
  <calcPr fullCalcOnLoad="1"/>
</workbook>
</file>

<file path=xl/sharedStrings.xml><?xml version="1.0" encoding="utf-8"?>
<sst xmlns="http://schemas.openxmlformats.org/spreadsheetml/2006/main" count="251" uniqueCount="177">
  <si>
    <t xml:space="preserve">Załącznik Nr 1 </t>
  </si>
  <si>
    <t>Klasyfikacja budżetowa</t>
  </si>
  <si>
    <t>Dział</t>
  </si>
  <si>
    <t>§</t>
  </si>
  <si>
    <t>Treść</t>
  </si>
  <si>
    <t>Kwota</t>
  </si>
  <si>
    <t>Zmniejszenia</t>
  </si>
  <si>
    <t>Zwiększenia</t>
  </si>
  <si>
    <t>Rozdział</t>
  </si>
  <si>
    <t>Razem</t>
  </si>
  <si>
    <t>rady Gminy Somianka</t>
  </si>
  <si>
    <t>Zmiany w planie dochodów w budżecie gminy na 2010 rok</t>
  </si>
  <si>
    <t>z dnia 03 marca 2010 r.</t>
  </si>
  <si>
    <t>Gospodarka mieszkaniowa</t>
  </si>
  <si>
    <t>Gospodarka gruntami i nieruchomosciami</t>
  </si>
  <si>
    <t>Wpłaty z tytułu odpłatnego nabycia prawa własności oraz prawa użytkowania wieczystego nieruchomości</t>
  </si>
  <si>
    <t>0770</t>
  </si>
  <si>
    <t>Różne rozliczenia</t>
  </si>
  <si>
    <t>Część oświatowa subwencji ogólnej dla jednostek samorządu terytorialnego</t>
  </si>
  <si>
    <t>Subwencje ogólne z budżetu państwa</t>
  </si>
  <si>
    <t>Część równoważąca subwencji ogólnej dla gmin</t>
  </si>
  <si>
    <t>Gospodarka komunalna i ochrona środowiska</t>
  </si>
  <si>
    <t>Pozostała działalność</t>
  </si>
  <si>
    <t>0690</t>
  </si>
  <si>
    <t>Wpływy z różnych opłat</t>
  </si>
  <si>
    <t>0970</t>
  </si>
  <si>
    <t>Wpływy z różnych dochodów</t>
  </si>
  <si>
    <t>Oświata i wychowanie</t>
  </si>
  <si>
    <t>Przedszkola</t>
  </si>
  <si>
    <t>Wpływy z tytułu pomocy finansowej udzielanej między jednostkami samorządu terytorialnego na dofimamsowanie własnych zadań inwestycyjnych i zakupów inwestycyjnych</t>
  </si>
  <si>
    <t>do Uchwały Nr XLIII/222/10</t>
  </si>
  <si>
    <t>Przewodniczący Rady Gminy</t>
  </si>
  <si>
    <t xml:space="preserve">   /-/ Tadeusz Jacek Tolak</t>
  </si>
  <si>
    <t xml:space="preserve">Załącznik Nr 2 </t>
  </si>
  <si>
    <t>Zmiany w planie wydatków w budżecie gminy na 2010 rok</t>
  </si>
  <si>
    <t>Transport i łączność</t>
  </si>
  <si>
    <t>Drogi publiczne Gminne</t>
  </si>
  <si>
    <t>Wydatki inwestycyjne jednostek budżetowych</t>
  </si>
  <si>
    <t>Bezpieczeństwo publiczne i ochrona przeciwpożarowa</t>
  </si>
  <si>
    <t>Ochotnicze straże pożarne</t>
  </si>
  <si>
    <t>Zakup materiałów i wyposażenia</t>
  </si>
  <si>
    <t>Szkoły podstawowe</t>
  </si>
  <si>
    <t>Zakup usług remontowych</t>
  </si>
  <si>
    <t>Gospodarka odpadami</t>
  </si>
  <si>
    <t>Zakup usług pozostałych</t>
  </si>
  <si>
    <t>Oczyszczanie miast i wsi</t>
  </si>
  <si>
    <t>Utrzymanie zieleni w miastach i gminach</t>
  </si>
  <si>
    <t>Załącznik Nr 3</t>
  </si>
  <si>
    <t>RadyGminy</t>
  </si>
  <si>
    <t>z dnia 03 marca 2010</t>
  </si>
  <si>
    <t>Przychody i rozchody budżetu w 2010 r.</t>
  </si>
  <si>
    <t>w złotych</t>
  </si>
  <si>
    <t>Lp.</t>
  </si>
  <si>
    <t>Klasyfikacja
§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</si>
  <si>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</si>
  <si>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</si>
  <si>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</si>
  <si>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</si>
  <si>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</si>
  <si>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</si>
  <si>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</si>
  <si>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</si>
  <si>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</si>
  <si>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</si>
  <si>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</si>
  <si>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</si>
  <si>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</si>
  <si>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</si>
  <si>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</si>
  <si>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</si>
  <si>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</si>
  <si>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</si>
  <si>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</si>
  <si>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</si>
  <si>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</si>
  <si>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</si>
  <si>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</si>
  <si>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</si>
  <si>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</si>
  <si>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</si>
  <si>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</si>
  <si>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</si>
  <si>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</si>
  <si>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</si>
  <si>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</si>
  <si>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</si>
  <si>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</si>
  <si>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</si>
  <si>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</si>
  <si>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</si>
  <si>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</si>
  <si>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</si>
  <si>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</si>
  <si>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</si>
  <si>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</si>
  <si>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</si>
  <si>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</t>
  </si>
  <si>
    <t>do Uchwały Budżetowej Nr  XLIII/222/10</t>
  </si>
  <si>
    <t xml:space="preserve">Rady Gminy </t>
  </si>
  <si>
    <t>Zadania inwestycyjne w 2010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</si>
  <si>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</si>
  <si>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</si>
  <si>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</si>
  <si>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</si>
  <si>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</si>
  <si>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</si>
  <si>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</si>
  <si>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</si>
  <si>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kredyty,
pożyczki i obligacje</t>
  </si>
  <si>
    <t>środki pochodzące
z innych  źródeł*</t>
  </si>
  <si>
    <t>środki wymienione
w art. 5 ust. 1 pkt 2 i 3 u.f.p.</t>
  </si>
  <si>
    <t>150</t>
  </si>
  <si>
    <t>15011</t>
  </si>
  <si>
    <t>Przyspieszenie wzrostu konkurencyjności województwa mazowieckiego przez budowanie społeczeństwa informacyjnego i gospodarki opartej na wiedzy, poprzez stworzenie zintegrowanych baz wiedzy na mazowszu</t>
  </si>
  <si>
    <t>Województwo Mazowieckie</t>
  </si>
  <si>
    <t>Razem dz. 010</t>
  </si>
  <si>
    <t>600</t>
  </si>
  <si>
    <t>60014</t>
  </si>
  <si>
    <t>Dotacja celowa na pomoc finansową udzelaną między jst na dofinansowanie zadań inwestycyjnych i zakupów inwestycyjnych zadanie pod nazwą "Przebudowa/ odnowa drogi powiatowej w miejscowościach 
-Michalin
-Celinowo</t>
  </si>
  <si>
    <t>Starostwo Powiatowe w Wyszkowie</t>
  </si>
  <si>
    <t>60016</t>
  </si>
  <si>
    <t xml:space="preserve">Przebudowa/odnowa dróg gminnych relacji:
-przez m. Ulasek-Wólka Somiankowska-Kręgi
- przez m. Somianka
- przez m. Barcice                                      
- przez m.Nowe Płudy 
- przez m. Jackowo Górne                      </t>
  </si>
  <si>
    <t>Urząd Gminy</t>
  </si>
  <si>
    <t>Przebudowa nawierzchni żwirowej na asfaltową drogi gminnej relacji Suwin- Ciski</t>
  </si>
  <si>
    <t>Razem dz. 600</t>
  </si>
  <si>
    <t>63095</t>
  </si>
  <si>
    <t>Rozwój markowego produktu turystycznego Puszcza Biała i Kamieniecka</t>
  </si>
  <si>
    <t>Urząd Gminy Wyszków</t>
  </si>
  <si>
    <t>Razem dz. 630</t>
  </si>
  <si>
    <t>700</t>
  </si>
  <si>
    <t>70095</t>
  </si>
  <si>
    <t>Zagospodarowanie centrum miejscowości Wola Mystkowska wraz z budową chodnika i oświetlenia</t>
  </si>
  <si>
    <t>Razem dz. 700</t>
  </si>
  <si>
    <t>750</t>
  </si>
  <si>
    <t>75023</t>
  </si>
  <si>
    <t>Zakup komputerów</t>
  </si>
  <si>
    <t>75095</t>
  </si>
  <si>
    <t>Rozwój elektronicznej administracji w samorządach województwa mazowieckiego wspomagającej niwelowanie dwudzielności potencjału województwa</t>
  </si>
  <si>
    <t>Województwo Mazowiecke</t>
  </si>
  <si>
    <t>Razem dz. 750</t>
  </si>
  <si>
    <t>754</t>
  </si>
  <si>
    <t>75421</t>
  </si>
  <si>
    <t>Wsparcie techniczne powiatowego systemu reagowania kryzysowego oraz ratowniczo - gaśniczego w zakresie ratownictwa ekologicznego i chemicznego w powiecie wyszkowskim</t>
  </si>
  <si>
    <t>Razem dz. 754</t>
  </si>
  <si>
    <t>Budowa hali sportowej wraz z pomieszczeniami socjalnymi przy ZS w Woli Mystkowskiej</t>
  </si>
  <si>
    <t>Remont i wyposażenie obiektu przedszkolnego wraz z pracownią komputerową i biblioteką przy Zespole Szkół w Woli Mystkowskiej</t>
  </si>
  <si>
    <t>Razem dz. 801</t>
  </si>
  <si>
    <t>Budowa punktów świetlnych w m. Popowo Letnisko</t>
  </si>
  <si>
    <t xml:space="preserve">Dotacje celowe z budżetu na finansowanie lub dofinansowanie kosztów realizacji inwestycji i zakupów inwestycyjnych zakładów budżetowych na zadanie pn.
"Uporządkowanie gospodarki wodno - ściekowej na terenie Gminy Somianka - budowa stacji uzdatniania wody </t>
  </si>
  <si>
    <t>Zakład Gospodarki Komunalnej</t>
  </si>
  <si>
    <t>Dotacje celowe z budżetu na finansowanie lub dofinansowanie kosztów realizacji inwestycji i zakupów inwestycyjnych zakładów budżetowych na zadanie pn.Budowa sieci wodociągowej w m. Wola Mystkowska</t>
  </si>
  <si>
    <t>Razem dz. 900</t>
  </si>
  <si>
    <t>Remont budynku GOK wraz z zagospodarowaniem terenu stanowiacego centrum miejscowości Somianka Parcele</t>
  </si>
  <si>
    <t>Gminny Ośrodek Kultury</t>
  </si>
  <si>
    <t>Remont elewacji zewnętrznej budynku i adaptacja pomieszczeń pod filię gminnej biblioteki publicznej w Wólce Somiankowskiej wraz z zagospodarowaniem przestrzeni pod plac zabaw</t>
  </si>
  <si>
    <t>Gminna Biblioteka Publiczna</t>
  </si>
  <si>
    <t>Razem dz. 921</t>
  </si>
  <si>
    <t>Ogółem</t>
  </si>
  <si>
    <t>x</t>
  </si>
  <si>
    <t xml:space="preserve">Załącznik 5 </t>
  </si>
  <si>
    <t>do Uchwały Budżetowej nr XLIII/222/10</t>
  </si>
  <si>
    <t>Rady Gminy</t>
  </si>
  <si>
    <t>Dotacje udzielone w 2010 roku z budżetu podmiotom należącym i nie należącym do sektora finansów publicznych</t>
  </si>
  <si>
    <t>§*</t>
  </si>
  <si>
    <t>Nazwa zadania</t>
  </si>
  <si>
    <t>Kwota dotacji</t>
  </si>
  <si>
    <t>Jednostki sektora finansów publicznych</t>
  </si>
  <si>
    <t>Nazwa jednostki</t>
  </si>
  <si>
    <t>podmiotowej</t>
  </si>
  <si>
    <t>przedmiotowa</t>
  </si>
  <si>
    <t>celowa</t>
  </si>
  <si>
    <t>Urząd Gminy w Wyszkowie</t>
  </si>
  <si>
    <t>Jednostki nienależące do sektora finansów publicznych</t>
  </si>
  <si>
    <t>Dotacja na prowadzenie Publicznej Szkoły Podstawowej  prowadzonej przez Nadburzańskie Towarzystwo Oświatowe "Moja Wieś" z siedzibą w Popowie Kościelnym</t>
  </si>
  <si>
    <t xml:space="preserve">               Przewodniczący Rady Gminy</t>
  </si>
  <si>
    <t xml:space="preserve">    /-/ Tadeusz Jacek Tolak</t>
  </si>
  <si>
    <t xml:space="preserve">             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</si>
</sst>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 CE"/>
      <family val="2"/>
    </font>
    <font>
      <sz val="9"/>
      <name val="Arial"/>
      <family val="0"/>
    </font>
    <font>
      <b/>
      <sz val="9"/>
      <name val="Arial"/>
      <family val="2"/>
    </font>
    <font>
      <i/>
      <sz val="10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43" fontId="1" fillId="0" borderId="1" xfId="15" applyFont="1" applyBorder="1" applyAlignment="1">
      <alignment/>
    </xf>
    <xf numFmtId="43" fontId="2" fillId="0" borderId="1" xfId="15" applyFont="1" applyBorder="1" applyAlignment="1">
      <alignment/>
    </xf>
    <xf numFmtId="43" fontId="0" fillId="0" borderId="1" xfId="15" applyBorder="1" applyAlignment="1">
      <alignment/>
    </xf>
    <xf numFmtId="165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43" fontId="0" fillId="0" borderId="1" xfId="15" applyFont="1" applyBorder="1" applyAlignment="1">
      <alignment/>
    </xf>
    <xf numFmtId="165" fontId="0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5" fontId="9" fillId="0" borderId="1" xfId="15" applyNumberFormat="1" applyFont="1" applyBorder="1" applyAlignment="1">
      <alignment horizontal="center" vertical="center"/>
    </xf>
    <xf numFmtId="165" fontId="9" fillId="0" borderId="1" xfId="15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1" xfId="15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65" fontId="9" fillId="0" borderId="11" xfId="15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65" fontId="9" fillId="0" borderId="12" xfId="15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9" fillId="0" borderId="11" xfId="15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11" fillId="0" borderId="1" xfId="1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5" fontId="9" fillId="0" borderId="10" xfId="15" applyNumberFormat="1" applyFont="1" applyBorder="1" applyAlignment="1">
      <alignment horizontal="center" vertical="center"/>
    </xf>
    <xf numFmtId="165" fontId="9" fillId="0" borderId="8" xfId="15" applyNumberFormat="1" applyFont="1" applyBorder="1" applyAlignment="1">
      <alignment horizontal="center" vertical="center"/>
    </xf>
    <xf numFmtId="165" fontId="9" fillId="0" borderId="2" xfId="1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65" fontId="9" fillId="0" borderId="11" xfId="15" applyNumberFormat="1" applyFont="1" applyBorder="1" applyAlignment="1">
      <alignment horizontal="center" vertical="center"/>
    </xf>
    <xf numFmtId="165" fontId="9" fillId="0" borderId="3" xfId="15" applyNumberFormat="1" applyFont="1" applyBorder="1" applyAlignment="1">
      <alignment horizontal="center" vertical="center"/>
    </xf>
    <xf numFmtId="165" fontId="9" fillId="0" borderId="14" xfId="15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5" fontId="9" fillId="0" borderId="12" xfId="15" applyNumberFormat="1" applyFont="1" applyBorder="1" applyAlignment="1">
      <alignment horizontal="center" vertical="center"/>
    </xf>
    <xf numFmtId="165" fontId="9" fillId="0" borderId="7" xfId="15" applyNumberFormat="1" applyFont="1" applyBorder="1" applyAlignment="1">
      <alignment horizontal="center" vertical="center"/>
    </xf>
    <xf numFmtId="165" fontId="9" fillId="0" borderId="6" xfId="15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5" fontId="10" fillId="0" borderId="1" xfId="15" applyNumberFormat="1" applyFont="1" applyBorder="1" applyAlignment="1">
      <alignment horizontal="center" vertical="center"/>
    </xf>
    <xf numFmtId="165" fontId="10" fillId="0" borderId="5" xfId="15" applyNumberFormat="1" applyFont="1" applyBorder="1" applyAlignment="1">
      <alignment horizontal="center" vertical="center"/>
    </xf>
    <xf numFmtId="165" fontId="10" fillId="0" borderId="4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9" fillId="0" borderId="1" xfId="15" applyNumberFormat="1" applyFont="1" applyBorder="1" applyAlignment="1">
      <alignment horizontal="center" vertical="center"/>
    </xf>
    <xf numFmtId="165" fontId="9" fillId="0" borderId="5" xfId="15" applyNumberFormat="1" applyFont="1" applyBorder="1" applyAlignment="1">
      <alignment horizontal="center" vertical="center"/>
    </xf>
    <xf numFmtId="165" fontId="9" fillId="0" borderId="4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/>
    </xf>
    <xf numFmtId="0" fontId="9" fillId="0" borderId="1" xfId="0" applyFont="1" applyBorder="1" applyAlignment="1">
      <alignment horizontal="left" vertical="center" wrapText="1"/>
    </xf>
    <xf numFmtId="165" fontId="9" fillId="0" borderId="5" xfId="15" applyNumberFormat="1" applyFont="1" applyBorder="1" applyAlignment="1">
      <alignment horizontal="center" vertical="center"/>
    </xf>
    <xf numFmtId="165" fontId="9" fillId="0" borderId="4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65" fontId="9" fillId="0" borderId="1" xfId="1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165" fontId="10" fillId="0" borderId="10" xfId="15" applyNumberFormat="1" applyFont="1" applyBorder="1" applyAlignment="1">
      <alignment horizontal="center" vertical="center"/>
    </xf>
    <xf numFmtId="165" fontId="9" fillId="0" borderId="10" xfId="1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center" wrapText="1"/>
    </xf>
    <xf numFmtId="165" fontId="10" fillId="0" borderId="12" xfId="15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165" fontId="9" fillId="0" borderId="12" xfId="15" applyNumberFormat="1" applyFont="1" applyBorder="1" applyAlignment="1">
      <alignment horizontal="center" vertical="center"/>
    </xf>
    <xf numFmtId="165" fontId="10" fillId="0" borderId="5" xfId="15" applyNumberFormat="1" applyFont="1" applyBorder="1" applyAlignment="1">
      <alignment horizontal="center" vertical="center"/>
    </xf>
    <xf numFmtId="165" fontId="10" fillId="0" borderId="4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65" fontId="7" fillId="0" borderId="10" xfId="15" applyNumberFormat="1" applyFont="1" applyBorder="1" applyAlignment="1">
      <alignment horizontal="center" vertical="center"/>
    </xf>
    <xf numFmtId="165" fontId="9" fillId="0" borderId="10" xfId="15" applyNumberFormat="1" applyFont="1" applyBorder="1" applyAlignment="1">
      <alignment horizontal="center" vertical="center"/>
    </xf>
    <xf numFmtId="165" fontId="9" fillId="0" borderId="5" xfId="15" applyNumberFormat="1" applyFont="1" applyBorder="1" applyAlignment="1">
      <alignment horizontal="center" vertical="center"/>
    </xf>
    <xf numFmtId="165" fontId="9" fillId="0" borderId="4" xfId="15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165" fontId="9" fillId="0" borderId="1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9" fillId="0" borderId="5" xfId="15" applyNumberFormat="1" applyFont="1" applyBorder="1" applyAlignment="1">
      <alignment horizontal="center" vertical="center"/>
    </xf>
    <xf numFmtId="165" fontId="9" fillId="0" borderId="4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9" fillId="0" borderId="1" xfId="15" applyNumberFormat="1" applyFont="1" applyBorder="1" applyAlignment="1">
      <alignment horizontal="center" vertical="center"/>
    </xf>
    <xf numFmtId="165" fontId="9" fillId="0" borderId="5" xfId="15" applyNumberFormat="1" applyFont="1" applyBorder="1" applyAlignment="1">
      <alignment vertical="center"/>
    </xf>
    <xf numFmtId="165" fontId="9" fillId="0" borderId="4" xfId="15" applyNumberFormat="1" applyFont="1" applyBorder="1" applyAlignment="1">
      <alignment vertical="center"/>
    </xf>
    <xf numFmtId="165" fontId="10" fillId="0" borderId="1" xfId="15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65" fontId="9" fillId="0" borderId="8" xfId="15" applyNumberFormat="1" applyFont="1" applyBorder="1" applyAlignment="1">
      <alignment vertical="center"/>
    </xf>
    <xf numFmtId="165" fontId="9" fillId="0" borderId="2" xfId="15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1" xfId="0" applyFont="1" applyBorder="1" applyAlignment="1">
      <alignment horizontal="justify" vertical="center" wrapText="1"/>
    </xf>
    <xf numFmtId="165" fontId="10" fillId="0" borderId="11" xfId="15" applyNumberFormat="1" applyFont="1" applyBorder="1" applyAlignment="1">
      <alignment horizontal="center" vertical="center"/>
    </xf>
    <xf numFmtId="165" fontId="9" fillId="0" borderId="11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5" fontId="17" fillId="0" borderId="1" xfId="0" applyNumberFormat="1" applyFont="1" applyBorder="1" applyAlignment="1">
      <alignment vertical="center"/>
    </xf>
    <xf numFmtId="165" fontId="17" fillId="0" borderId="5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15" applyNumberFormat="1" applyFont="1" applyBorder="1" applyAlignment="1">
      <alignment horizontal="center" vertical="center"/>
    </xf>
    <xf numFmtId="165" fontId="7" fillId="0" borderId="1" xfId="15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5" fontId="13" fillId="0" borderId="1" xfId="15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22">
      <selection activeCell="E42" sqref="E42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25" t="s">
        <v>0</v>
      </c>
      <c r="J1" s="25"/>
      <c r="K1" s="1"/>
      <c r="L1" s="1"/>
    </row>
    <row r="2" spans="9:12" ht="12.75">
      <c r="I2" s="26" t="s">
        <v>30</v>
      </c>
      <c r="J2" s="26"/>
      <c r="K2" s="1"/>
      <c r="L2" s="1"/>
    </row>
    <row r="3" spans="9:12" ht="12.75">
      <c r="I3" s="25" t="s">
        <v>10</v>
      </c>
      <c r="J3" s="25"/>
      <c r="K3" s="1"/>
      <c r="L3" s="1"/>
    </row>
    <row r="4" spans="9:12" ht="12.75">
      <c r="I4" s="25" t="s">
        <v>12</v>
      </c>
      <c r="J4" s="25"/>
      <c r="K4" s="1"/>
      <c r="L4" s="1"/>
    </row>
    <row r="6" spans="1:12" ht="1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7"/>
      <c r="L6" s="7"/>
    </row>
    <row r="8" spans="1:12" ht="12.75">
      <c r="A8" s="2" t="s">
        <v>1</v>
      </c>
      <c r="B8" s="2"/>
      <c r="C8" s="2"/>
      <c r="D8" s="30" t="s">
        <v>4</v>
      </c>
      <c r="E8" s="30"/>
      <c r="F8" s="30"/>
      <c r="G8" s="30"/>
      <c r="H8" s="30"/>
      <c r="I8" s="31" t="s">
        <v>5</v>
      </c>
      <c r="J8" s="31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30"/>
      <c r="E9" s="30"/>
      <c r="F9" s="30"/>
      <c r="G9" s="30"/>
      <c r="H9" s="30"/>
      <c r="I9" s="4" t="s">
        <v>6</v>
      </c>
      <c r="J9" s="4" t="s">
        <v>7</v>
      </c>
      <c r="K9" s="1"/>
      <c r="L9" s="1"/>
    </row>
    <row r="10" spans="1:10" ht="24.75" customHeight="1">
      <c r="A10" s="12">
        <v>700</v>
      </c>
      <c r="B10" s="13"/>
      <c r="C10" s="5"/>
      <c r="D10" s="39" t="s">
        <v>13</v>
      </c>
      <c r="E10" s="39"/>
      <c r="F10" s="39"/>
      <c r="G10" s="39"/>
      <c r="H10" s="5"/>
      <c r="I10" s="21">
        <f>SUM(I11)</f>
        <v>0</v>
      </c>
      <c r="J10" s="21">
        <f>SUM(J11)</f>
        <v>100000</v>
      </c>
    </row>
    <row r="11" spans="1:10" ht="12.75">
      <c r="A11" s="11"/>
      <c r="B11" s="10">
        <v>70005</v>
      </c>
      <c r="C11" s="6"/>
      <c r="D11" s="40" t="s">
        <v>14</v>
      </c>
      <c r="E11" s="40"/>
      <c r="F11" s="40"/>
      <c r="G11" s="40"/>
      <c r="H11" s="6"/>
      <c r="I11" s="22"/>
      <c r="J11" s="22">
        <f>SUM(J12:J12)</f>
        <v>100000</v>
      </c>
    </row>
    <row r="12" spans="1:10" ht="64.5" customHeight="1">
      <c r="A12" s="9"/>
      <c r="B12" s="8"/>
      <c r="C12" s="15" t="s">
        <v>16</v>
      </c>
      <c r="D12" s="36" t="s">
        <v>15</v>
      </c>
      <c r="E12" s="37"/>
      <c r="F12" s="37"/>
      <c r="G12" s="38"/>
      <c r="H12" s="2"/>
      <c r="I12" s="23">
        <v>0</v>
      </c>
      <c r="J12" s="23">
        <v>100000</v>
      </c>
    </row>
    <row r="13" spans="1:10" ht="23.25" customHeight="1">
      <c r="A13" s="12">
        <v>758</v>
      </c>
      <c r="B13" s="13"/>
      <c r="C13" s="5"/>
      <c r="D13" s="27" t="s">
        <v>17</v>
      </c>
      <c r="E13" s="28"/>
      <c r="F13" s="28"/>
      <c r="G13" s="29"/>
      <c r="H13" s="5"/>
      <c r="I13" s="21">
        <f>SUM(I14)</f>
        <v>326448</v>
      </c>
      <c r="J13" s="21">
        <f>SUM(J16)</f>
        <v>5952</v>
      </c>
    </row>
    <row r="14" spans="1:10" ht="33" customHeight="1">
      <c r="A14" s="19"/>
      <c r="B14" s="10">
        <v>75801</v>
      </c>
      <c r="C14" s="6"/>
      <c r="D14" s="33" t="s">
        <v>18</v>
      </c>
      <c r="E14" s="34"/>
      <c r="F14" s="34"/>
      <c r="G14" s="35"/>
      <c r="H14" s="6"/>
      <c r="I14" s="22">
        <f>SUM(I15)</f>
        <v>326448</v>
      </c>
      <c r="J14" s="22"/>
    </row>
    <row r="15" spans="1:10" ht="29.25" customHeight="1">
      <c r="A15" s="9"/>
      <c r="B15" s="16"/>
      <c r="C15" s="2">
        <v>2920</v>
      </c>
      <c r="D15" s="36" t="s">
        <v>19</v>
      </c>
      <c r="E15" s="37"/>
      <c r="F15" s="37"/>
      <c r="G15" s="38"/>
      <c r="H15" s="2"/>
      <c r="I15" s="23">
        <v>326448</v>
      </c>
      <c r="J15" s="23"/>
    </row>
    <row r="16" spans="1:10" ht="29.25" customHeight="1">
      <c r="A16" s="9"/>
      <c r="B16" s="10">
        <v>75831</v>
      </c>
      <c r="C16" s="6"/>
      <c r="D16" s="33" t="s">
        <v>20</v>
      </c>
      <c r="E16" s="34"/>
      <c r="F16" s="34"/>
      <c r="G16" s="35"/>
      <c r="H16" s="6"/>
      <c r="I16" s="22">
        <f>SUM(I17)</f>
        <v>0</v>
      </c>
      <c r="J16" s="22">
        <f>SUM(J17)</f>
        <v>5952</v>
      </c>
    </row>
    <row r="17" spans="1:10" ht="29.25" customHeight="1">
      <c r="A17" s="17"/>
      <c r="B17" s="16"/>
      <c r="C17" s="2">
        <v>2920</v>
      </c>
      <c r="D17" s="36" t="s">
        <v>19</v>
      </c>
      <c r="E17" s="37"/>
      <c r="F17" s="37"/>
      <c r="G17" s="38"/>
      <c r="H17" s="2"/>
      <c r="I17" s="23"/>
      <c r="J17" s="23">
        <v>5952</v>
      </c>
    </row>
    <row r="18" spans="1:10" ht="29.25" customHeight="1">
      <c r="A18" s="20">
        <v>801</v>
      </c>
      <c r="B18" s="13"/>
      <c r="C18" s="5"/>
      <c r="D18" s="27" t="s">
        <v>27</v>
      </c>
      <c r="E18" s="28"/>
      <c r="F18" s="28"/>
      <c r="G18" s="29"/>
      <c r="H18" s="5"/>
      <c r="I18" s="21"/>
      <c r="J18" s="21">
        <f>SUM(J19)</f>
        <v>70000</v>
      </c>
    </row>
    <row r="19" spans="1:10" ht="29.25" customHeight="1">
      <c r="A19" s="18"/>
      <c r="B19" s="16">
        <v>80104</v>
      </c>
      <c r="C19" s="2"/>
      <c r="D19" s="33" t="s">
        <v>28</v>
      </c>
      <c r="E19" s="34"/>
      <c r="F19" s="34"/>
      <c r="G19" s="35"/>
      <c r="H19" s="2"/>
      <c r="I19" s="23"/>
      <c r="J19" s="22">
        <f>SUM(J20)</f>
        <v>70000</v>
      </c>
    </row>
    <row r="20" spans="1:10" ht="63.75" customHeight="1">
      <c r="A20" s="17"/>
      <c r="B20" s="16"/>
      <c r="C20" s="2">
        <v>6300</v>
      </c>
      <c r="D20" s="36" t="s">
        <v>29</v>
      </c>
      <c r="E20" s="37"/>
      <c r="F20" s="37"/>
      <c r="G20" s="38"/>
      <c r="H20" s="2"/>
      <c r="I20" s="23"/>
      <c r="J20" s="23">
        <v>70000</v>
      </c>
    </row>
    <row r="21" spans="1:10" ht="29.25" customHeight="1">
      <c r="A21" s="20">
        <v>900</v>
      </c>
      <c r="B21" s="13"/>
      <c r="C21" s="5"/>
      <c r="D21" s="27" t="s">
        <v>21</v>
      </c>
      <c r="E21" s="28"/>
      <c r="F21" s="28"/>
      <c r="G21" s="29"/>
      <c r="H21" s="5"/>
      <c r="I21" s="21"/>
      <c r="J21" s="21">
        <f>SUM(J22)</f>
        <v>28235</v>
      </c>
    </row>
    <row r="22" spans="1:10" ht="29.25" customHeight="1">
      <c r="A22" s="18"/>
      <c r="B22" s="10">
        <v>90095</v>
      </c>
      <c r="C22" s="6"/>
      <c r="D22" s="33" t="s">
        <v>22</v>
      </c>
      <c r="E22" s="34"/>
      <c r="F22" s="34"/>
      <c r="G22" s="35"/>
      <c r="H22" s="6"/>
      <c r="I22" s="22"/>
      <c r="J22" s="22">
        <f>SUM(J23:J24)</f>
        <v>28235</v>
      </c>
    </row>
    <row r="23" spans="1:10" ht="29.25" customHeight="1">
      <c r="A23" s="9"/>
      <c r="B23" s="8"/>
      <c r="C23" s="15" t="s">
        <v>23</v>
      </c>
      <c r="D23" s="36" t="s">
        <v>24</v>
      </c>
      <c r="E23" s="37"/>
      <c r="F23" s="37"/>
      <c r="G23" s="38"/>
      <c r="H23" s="2"/>
      <c r="I23" s="23"/>
      <c r="J23" s="23">
        <v>8000</v>
      </c>
    </row>
    <row r="24" spans="1:10" ht="29.25" customHeight="1">
      <c r="A24" s="17"/>
      <c r="B24" s="14"/>
      <c r="C24" s="15" t="s">
        <v>25</v>
      </c>
      <c r="D24" s="36" t="s">
        <v>26</v>
      </c>
      <c r="E24" s="37"/>
      <c r="F24" s="37"/>
      <c r="G24" s="38"/>
      <c r="H24" s="2"/>
      <c r="I24" s="23"/>
      <c r="J24" s="23">
        <v>20235</v>
      </c>
    </row>
    <row r="25" spans="1:10" ht="12.75">
      <c r="A25" s="12"/>
      <c r="B25" s="13"/>
      <c r="C25" s="5"/>
      <c r="D25" s="41" t="s">
        <v>9</v>
      </c>
      <c r="E25" s="41"/>
      <c r="F25" s="41"/>
      <c r="G25" s="41"/>
      <c r="H25" s="5"/>
      <c r="I25" s="21">
        <f>SUM(I10+I13+I21)</f>
        <v>326448</v>
      </c>
      <c r="J25" s="21">
        <f>SUM(J10+J13+J21+J18)</f>
        <v>204187</v>
      </c>
    </row>
    <row r="27" ht="12.75">
      <c r="I27" t="s">
        <v>31</v>
      </c>
    </row>
    <row r="28" ht="12.75">
      <c r="I28" t="s">
        <v>32</v>
      </c>
    </row>
  </sheetData>
  <mergeCells count="23">
    <mergeCell ref="D22:G22"/>
    <mergeCell ref="D23:G23"/>
    <mergeCell ref="D24:G24"/>
    <mergeCell ref="D25:G25"/>
    <mergeCell ref="D17:G17"/>
    <mergeCell ref="D10:G10"/>
    <mergeCell ref="D11:G11"/>
    <mergeCell ref="D12:G12"/>
    <mergeCell ref="D13:G13"/>
    <mergeCell ref="D21:G21"/>
    <mergeCell ref="D8:H9"/>
    <mergeCell ref="I8:J8"/>
    <mergeCell ref="A6:J6"/>
    <mergeCell ref="D18:G18"/>
    <mergeCell ref="D19:G19"/>
    <mergeCell ref="D20:G20"/>
    <mergeCell ref="D14:G14"/>
    <mergeCell ref="D15:G15"/>
    <mergeCell ref="D16:G16"/>
    <mergeCell ref="I1:J1"/>
    <mergeCell ref="I2:J2"/>
    <mergeCell ref="I3:J3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9">
      <selection activeCell="I35" sqref="I35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25" t="s">
        <v>33</v>
      </c>
      <c r="J1" s="25"/>
      <c r="K1" s="1"/>
      <c r="L1" s="1"/>
    </row>
    <row r="2" spans="9:12" ht="12.75">
      <c r="I2" s="25" t="s">
        <v>30</v>
      </c>
      <c r="J2" s="25"/>
      <c r="K2" s="1"/>
      <c r="L2" s="1"/>
    </row>
    <row r="3" spans="9:12" ht="12.75">
      <c r="I3" s="25" t="s">
        <v>10</v>
      </c>
      <c r="J3" s="25"/>
      <c r="K3" s="1"/>
      <c r="L3" s="1"/>
    </row>
    <row r="4" spans="9:12" ht="12.75">
      <c r="I4" s="25" t="s">
        <v>12</v>
      </c>
      <c r="J4" s="25"/>
      <c r="K4" s="1"/>
      <c r="L4" s="1"/>
    </row>
    <row r="6" spans="1:12" ht="15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7"/>
      <c r="L6" s="7"/>
    </row>
    <row r="8" spans="1:12" ht="12.75">
      <c r="A8" s="2" t="s">
        <v>1</v>
      </c>
      <c r="B8" s="2"/>
      <c r="C8" s="2"/>
      <c r="D8" s="30" t="s">
        <v>4</v>
      </c>
      <c r="E8" s="30"/>
      <c r="F8" s="30"/>
      <c r="G8" s="30"/>
      <c r="H8" s="30"/>
      <c r="I8" s="31" t="s">
        <v>5</v>
      </c>
      <c r="J8" s="31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30"/>
      <c r="E9" s="30"/>
      <c r="F9" s="30"/>
      <c r="G9" s="30"/>
      <c r="H9" s="30"/>
      <c r="I9" s="4" t="s">
        <v>6</v>
      </c>
      <c r="J9" s="4" t="s">
        <v>7</v>
      </c>
      <c r="K9" s="1"/>
      <c r="L9" s="1"/>
    </row>
    <row r="10" spans="1:12" ht="12.75">
      <c r="A10" s="42">
        <v>600</v>
      </c>
      <c r="B10" s="16"/>
      <c r="C10" s="3"/>
      <c r="D10" s="43" t="s">
        <v>35</v>
      </c>
      <c r="E10" s="44"/>
      <c r="F10" s="44"/>
      <c r="G10" s="45"/>
      <c r="H10" s="24"/>
      <c r="I10" s="4"/>
      <c r="J10" s="46">
        <f>SUM(J11)</f>
        <v>1451504</v>
      </c>
      <c r="K10" s="1"/>
      <c r="L10" s="1"/>
    </row>
    <row r="11" spans="1:12" ht="12.75">
      <c r="A11" s="18"/>
      <c r="B11" s="10">
        <v>60016</v>
      </c>
      <c r="C11" s="47"/>
      <c r="D11" s="48" t="s">
        <v>36</v>
      </c>
      <c r="E11" s="49"/>
      <c r="F11" s="49"/>
      <c r="G11" s="50"/>
      <c r="H11" s="47"/>
      <c r="I11" s="51"/>
      <c r="J11" s="52">
        <f>SUM(J12)</f>
        <v>1451504</v>
      </c>
      <c r="K11" s="1"/>
      <c r="L11" s="1"/>
    </row>
    <row r="12" spans="1:12" ht="12.75">
      <c r="A12" s="17"/>
      <c r="B12" s="16"/>
      <c r="C12" s="3">
        <v>6050</v>
      </c>
      <c r="D12" s="53" t="s">
        <v>37</v>
      </c>
      <c r="E12" s="54"/>
      <c r="F12" s="54"/>
      <c r="G12" s="55"/>
      <c r="H12" s="56"/>
      <c r="I12" s="57"/>
      <c r="J12" s="58">
        <v>1451504</v>
      </c>
      <c r="K12" s="1"/>
      <c r="L12" s="1"/>
    </row>
    <row r="13" spans="1:12" ht="26.25" customHeight="1">
      <c r="A13" s="12">
        <v>754</v>
      </c>
      <c r="B13" s="16"/>
      <c r="C13" s="3"/>
      <c r="D13" s="27" t="s">
        <v>38</v>
      </c>
      <c r="E13" s="28"/>
      <c r="F13" s="28"/>
      <c r="G13" s="29"/>
      <c r="H13" s="24"/>
      <c r="I13" s="4"/>
      <c r="J13" s="46">
        <f>SUM(J14)</f>
        <v>8000</v>
      </c>
      <c r="K13" s="1"/>
      <c r="L13" s="1"/>
    </row>
    <row r="14" spans="1:12" ht="12.75">
      <c r="A14" s="18"/>
      <c r="B14" s="10">
        <v>75412</v>
      </c>
      <c r="C14" s="47"/>
      <c r="D14" s="48" t="s">
        <v>39</v>
      </c>
      <c r="E14" s="49"/>
      <c r="F14" s="49"/>
      <c r="G14" s="50"/>
      <c r="H14" s="47"/>
      <c r="I14" s="51"/>
      <c r="J14" s="52">
        <f>SUM(J15)</f>
        <v>8000</v>
      </c>
      <c r="K14" s="1"/>
      <c r="L14" s="1"/>
    </row>
    <row r="15" spans="1:12" ht="12.75">
      <c r="A15" s="17"/>
      <c r="B15" s="16"/>
      <c r="C15" s="3">
        <v>4210</v>
      </c>
      <c r="D15" s="59" t="s">
        <v>40</v>
      </c>
      <c r="E15" s="60"/>
      <c r="F15" s="60"/>
      <c r="G15" s="61"/>
      <c r="H15" s="56"/>
      <c r="I15" s="57"/>
      <c r="J15" s="58">
        <v>8000</v>
      </c>
      <c r="K15" s="1"/>
      <c r="L15" s="1"/>
    </row>
    <row r="16" spans="1:10" ht="17.25" customHeight="1">
      <c r="A16" s="62">
        <v>801</v>
      </c>
      <c r="B16" s="63"/>
      <c r="C16" s="5"/>
      <c r="D16" s="39" t="s">
        <v>27</v>
      </c>
      <c r="E16" s="39"/>
      <c r="F16" s="39"/>
      <c r="G16" s="39"/>
      <c r="H16" s="5"/>
      <c r="I16" s="64">
        <f>SUM(I18)</f>
        <v>0</v>
      </c>
      <c r="J16" s="21">
        <f>SUM(J17+J19)</f>
        <v>190000</v>
      </c>
    </row>
    <row r="17" spans="1:10" ht="12.75">
      <c r="A17" s="11"/>
      <c r="B17" s="10">
        <v>80101</v>
      </c>
      <c r="C17" s="6"/>
      <c r="D17" s="40" t="s">
        <v>41</v>
      </c>
      <c r="E17" s="40"/>
      <c r="F17" s="40"/>
      <c r="G17" s="40"/>
      <c r="H17" s="6"/>
      <c r="I17" s="65">
        <f>SUM(I18:I18)</f>
        <v>0</v>
      </c>
      <c r="J17" s="22">
        <f>SUM(J18:J18)</f>
        <v>50000</v>
      </c>
    </row>
    <row r="18" spans="1:10" ht="27.75" customHeight="1">
      <c r="A18" s="9"/>
      <c r="B18" s="8"/>
      <c r="C18" s="2">
        <v>4270</v>
      </c>
      <c r="D18" s="36" t="s">
        <v>42</v>
      </c>
      <c r="E18" s="37"/>
      <c r="F18" s="37"/>
      <c r="G18" s="38"/>
      <c r="H18" s="2"/>
      <c r="I18" s="66">
        <v>0</v>
      </c>
      <c r="J18" s="67">
        <v>50000</v>
      </c>
    </row>
    <row r="19" spans="1:10" ht="27.75" customHeight="1">
      <c r="A19" s="9"/>
      <c r="B19" s="68">
        <v>80104</v>
      </c>
      <c r="C19" s="6"/>
      <c r="D19" s="33" t="s">
        <v>28</v>
      </c>
      <c r="E19" s="34"/>
      <c r="F19" s="34"/>
      <c r="G19" s="35"/>
      <c r="H19" s="6"/>
      <c r="I19" s="65"/>
      <c r="J19" s="22">
        <f>SUM(J20)</f>
        <v>140000</v>
      </c>
    </row>
    <row r="20" spans="1:10" ht="27.75" customHeight="1">
      <c r="A20" s="9"/>
      <c r="B20" s="8"/>
      <c r="C20" s="2">
        <v>6050</v>
      </c>
      <c r="D20" s="36" t="s">
        <v>37</v>
      </c>
      <c r="E20" s="37"/>
      <c r="F20" s="37"/>
      <c r="G20" s="38"/>
      <c r="H20" s="2"/>
      <c r="I20" s="66"/>
      <c r="J20" s="67">
        <v>140000</v>
      </c>
    </row>
    <row r="21" spans="1:10" ht="27" customHeight="1">
      <c r="A21" s="62">
        <v>900</v>
      </c>
      <c r="B21" s="63"/>
      <c r="C21" s="2"/>
      <c r="D21" s="27" t="s">
        <v>21</v>
      </c>
      <c r="E21" s="28"/>
      <c r="F21" s="28"/>
      <c r="G21" s="29"/>
      <c r="H21" s="5"/>
      <c r="I21" s="64">
        <f>SUM(I22)</f>
        <v>0</v>
      </c>
      <c r="J21" s="21">
        <f>SUM(J22+J24+J26)</f>
        <v>28235</v>
      </c>
    </row>
    <row r="22" spans="1:10" ht="13.5" customHeight="1">
      <c r="A22" s="69"/>
      <c r="B22" s="70">
        <v>90002</v>
      </c>
      <c r="C22" s="2"/>
      <c r="D22" s="33" t="s">
        <v>43</v>
      </c>
      <c r="E22" s="34"/>
      <c r="F22" s="34"/>
      <c r="G22" s="35"/>
      <c r="H22" s="5"/>
      <c r="I22" s="65">
        <f>SUM(I23)</f>
        <v>0</v>
      </c>
      <c r="J22" s="22">
        <f>SUM(J23)</f>
        <v>15000</v>
      </c>
    </row>
    <row r="23" spans="1:10" ht="29.25" customHeight="1">
      <c r="A23" s="69"/>
      <c r="B23" s="70"/>
      <c r="C23" s="2">
        <v>4300</v>
      </c>
      <c r="D23" s="36" t="s">
        <v>44</v>
      </c>
      <c r="E23" s="37"/>
      <c r="F23" s="37"/>
      <c r="G23" s="38"/>
      <c r="H23" s="5"/>
      <c r="I23" s="71"/>
      <c r="J23" s="72">
        <v>15000</v>
      </c>
    </row>
    <row r="24" spans="1:10" ht="29.25" customHeight="1">
      <c r="A24" s="69"/>
      <c r="B24" s="73">
        <v>90003</v>
      </c>
      <c r="C24" s="6"/>
      <c r="D24" s="33" t="s">
        <v>45</v>
      </c>
      <c r="E24" s="34"/>
      <c r="F24" s="34"/>
      <c r="G24" s="35"/>
      <c r="H24" s="6"/>
      <c r="I24" s="65"/>
      <c r="J24" s="22">
        <f>SUM(J25)</f>
        <v>8235</v>
      </c>
    </row>
    <row r="25" spans="1:10" ht="29.25" customHeight="1">
      <c r="A25" s="69"/>
      <c r="B25" s="70"/>
      <c r="C25" s="2">
        <v>4300</v>
      </c>
      <c r="D25" s="36" t="s">
        <v>44</v>
      </c>
      <c r="E25" s="37"/>
      <c r="F25" s="37"/>
      <c r="G25" s="38"/>
      <c r="H25" s="5"/>
      <c r="I25" s="71"/>
      <c r="J25" s="72">
        <v>8235</v>
      </c>
    </row>
    <row r="26" spans="1:10" ht="29.25" customHeight="1">
      <c r="A26" s="69"/>
      <c r="B26" s="73">
        <v>90004</v>
      </c>
      <c r="C26" s="6"/>
      <c r="D26" s="33" t="s">
        <v>46</v>
      </c>
      <c r="E26" s="34"/>
      <c r="F26" s="34"/>
      <c r="G26" s="35"/>
      <c r="H26" s="6"/>
      <c r="I26" s="65"/>
      <c r="J26" s="22">
        <f>SUM(J27)</f>
        <v>5000</v>
      </c>
    </row>
    <row r="27" spans="1:10" ht="29.25" customHeight="1">
      <c r="A27" s="69"/>
      <c r="B27" s="70"/>
      <c r="C27" s="2">
        <v>4210</v>
      </c>
      <c r="D27" s="36" t="s">
        <v>44</v>
      </c>
      <c r="E27" s="37"/>
      <c r="F27" s="37"/>
      <c r="G27" s="38"/>
      <c r="H27" s="5"/>
      <c r="I27" s="71"/>
      <c r="J27" s="72">
        <v>5000</v>
      </c>
    </row>
    <row r="28" spans="1:10" ht="12.75">
      <c r="A28" s="12"/>
      <c r="B28" s="13"/>
      <c r="C28" s="5"/>
      <c r="D28" s="41" t="s">
        <v>9</v>
      </c>
      <c r="E28" s="41"/>
      <c r="F28" s="41"/>
      <c r="G28" s="41"/>
      <c r="H28" s="5"/>
      <c r="I28" s="64"/>
      <c r="J28" s="21">
        <f>SUM(J21+J16+J13+J10)</f>
        <v>1677739</v>
      </c>
    </row>
    <row r="30" ht="12.75">
      <c r="I30" t="s">
        <v>31</v>
      </c>
    </row>
    <row r="31" ht="12.75">
      <c r="I31" t="s">
        <v>32</v>
      </c>
    </row>
  </sheetData>
  <mergeCells count="26">
    <mergeCell ref="D28:G28"/>
    <mergeCell ref="D16:G16"/>
    <mergeCell ref="D23:G23"/>
    <mergeCell ref="D17:G17"/>
    <mergeCell ref="D18:G18"/>
    <mergeCell ref="D22:G22"/>
    <mergeCell ref="D24:G24"/>
    <mergeCell ref="D25:G25"/>
    <mergeCell ref="D26:G26"/>
    <mergeCell ref="D27:G27"/>
    <mergeCell ref="D11:G11"/>
    <mergeCell ref="D12:G12"/>
    <mergeCell ref="I1:J1"/>
    <mergeCell ref="I2:J2"/>
    <mergeCell ref="I3:J3"/>
    <mergeCell ref="I4:J4"/>
    <mergeCell ref="D8:H9"/>
    <mergeCell ref="I8:J8"/>
    <mergeCell ref="D21:G21"/>
    <mergeCell ref="A6:J6"/>
    <mergeCell ref="D10:G10"/>
    <mergeCell ref="D19:G19"/>
    <mergeCell ref="D20:G20"/>
    <mergeCell ref="D13:G13"/>
    <mergeCell ref="D14:G14"/>
    <mergeCell ref="D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C37" sqref="C37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8.7109375" style="0" customWidth="1"/>
    <col min="4" max="4" width="19.00390625" style="0" customWidth="1"/>
  </cols>
  <sheetData>
    <row r="1" spans="1:4" ht="12.75">
      <c r="A1" s="74"/>
      <c r="B1" s="74"/>
      <c r="C1" s="75" t="s">
        <v>47</v>
      </c>
      <c r="D1" s="75"/>
    </row>
    <row r="2" spans="1:4" ht="12.75">
      <c r="A2" s="74"/>
      <c r="B2" s="74"/>
      <c r="C2" s="75" t="s">
        <v>30</v>
      </c>
      <c r="D2" s="75"/>
    </row>
    <row r="3" spans="1:4" ht="12.75">
      <c r="A3" s="74"/>
      <c r="B3" s="74"/>
      <c r="C3" s="75" t="s">
        <v>48</v>
      </c>
      <c r="D3" s="75"/>
    </row>
    <row r="4" spans="1:4" ht="12.75">
      <c r="A4" s="74"/>
      <c r="B4" s="74"/>
      <c r="C4" s="76" t="s">
        <v>49</v>
      </c>
      <c r="D4" s="76"/>
    </row>
    <row r="5" spans="1:4" ht="12.75">
      <c r="A5" s="74"/>
      <c r="B5" s="74"/>
      <c r="C5" s="76"/>
      <c r="D5" s="76"/>
    </row>
    <row r="6" spans="1:4" ht="12.75">
      <c r="A6" s="74"/>
      <c r="B6" s="74"/>
      <c r="C6" s="76"/>
      <c r="D6" s="76"/>
    </row>
    <row r="7" spans="1:4" ht="12.75">
      <c r="A7" s="74"/>
      <c r="B7" s="74"/>
      <c r="C7" s="76"/>
      <c r="D7" s="76"/>
    </row>
    <row r="8" spans="1:4" ht="15.75">
      <c r="A8" s="77" t="s">
        <v>50</v>
      </c>
      <c r="B8" s="77"/>
      <c r="C8" s="77"/>
      <c r="D8" s="77"/>
    </row>
    <row r="9" spans="1:4" ht="12.75">
      <c r="A9" s="78"/>
      <c r="B9" s="74"/>
      <c r="C9" s="74"/>
      <c r="D9" s="74"/>
    </row>
    <row r="10" spans="1:4" ht="12.75">
      <c r="A10" s="74"/>
      <c r="B10" s="74"/>
      <c r="C10" s="74"/>
      <c r="D10" s="79" t="s">
        <v>51</v>
      </c>
    </row>
    <row r="11" spans="1:4" ht="12.75">
      <c r="A11" s="80" t="s">
        <v>52</v>
      </c>
      <c r="B11" s="80" t="s">
        <v>4</v>
      </c>
      <c r="C11" s="81" t="s">
        <v>53</v>
      </c>
      <c r="D11" s="81" t="s">
        <v>54</v>
      </c>
    </row>
    <row r="12" spans="1:4" ht="12.75">
      <c r="A12" s="80"/>
      <c r="B12" s="80"/>
      <c r="C12" s="80"/>
      <c r="D12" s="81"/>
    </row>
    <row r="13" spans="1:4" ht="12.75">
      <c r="A13" s="80"/>
      <c r="B13" s="80"/>
      <c r="C13" s="80"/>
      <c r="D13" s="81"/>
    </row>
    <row r="14" spans="1:4" ht="12.75">
      <c r="A14" s="82">
        <v>1</v>
      </c>
      <c r="B14" s="82">
        <v>2</v>
      </c>
      <c r="C14" s="82">
        <v>3</v>
      </c>
      <c r="D14" s="83">
        <v>4</v>
      </c>
    </row>
    <row r="15" spans="1:4" ht="12.75">
      <c r="A15" s="84" t="s">
        <v>55</v>
      </c>
      <c r="B15" s="85" t="s">
        <v>56</v>
      </c>
      <c r="C15" s="84"/>
      <c r="D15" s="86">
        <v>18031204</v>
      </c>
    </row>
    <row r="16" spans="1:4" ht="12.75">
      <c r="A16" s="84" t="s">
        <v>57</v>
      </c>
      <c r="B16" s="85" t="s">
        <v>58</v>
      </c>
      <c r="C16" s="84"/>
      <c r="D16" s="87">
        <v>21804227</v>
      </c>
    </row>
    <row r="17" spans="1:4" ht="12.75">
      <c r="A17" s="84" t="s">
        <v>59</v>
      </c>
      <c r="B17" s="85" t="s">
        <v>60</v>
      </c>
      <c r="C17" s="88"/>
      <c r="D17" s="89">
        <f>SUM(D15-D16)</f>
        <v>-3773023</v>
      </c>
    </row>
    <row r="18" spans="1:4" ht="12.75">
      <c r="A18" s="90" t="s">
        <v>61</v>
      </c>
      <c r="B18" s="91"/>
      <c r="C18" s="88"/>
      <c r="D18" s="89">
        <f>SUM(D19+D25+D26)</f>
        <v>5319000</v>
      </c>
    </row>
    <row r="19" spans="1:4" ht="12.75">
      <c r="A19" s="84" t="s">
        <v>55</v>
      </c>
      <c r="B19" s="92" t="s">
        <v>62</v>
      </c>
      <c r="C19" s="84" t="s">
        <v>63</v>
      </c>
      <c r="D19" s="89">
        <v>0</v>
      </c>
    </row>
    <row r="20" spans="1:4" ht="12.75">
      <c r="A20" s="93" t="s">
        <v>57</v>
      </c>
      <c r="B20" s="88" t="s">
        <v>64</v>
      </c>
      <c r="C20" s="84" t="s">
        <v>63</v>
      </c>
      <c r="D20" s="94">
        <v>0</v>
      </c>
    </row>
    <row r="21" spans="1:4" ht="48">
      <c r="A21" s="84" t="s">
        <v>59</v>
      </c>
      <c r="B21" s="95" t="s">
        <v>65</v>
      </c>
      <c r="C21" s="84" t="s">
        <v>66</v>
      </c>
      <c r="D21" s="89"/>
    </row>
    <row r="22" spans="1:4" ht="12.75">
      <c r="A22" s="93" t="s">
        <v>67</v>
      </c>
      <c r="B22" s="88" t="s">
        <v>68</v>
      </c>
      <c r="C22" s="84" t="s">
        <v>69</v>
      </c>
      <c r="D22" s="89"/>
    </row>
    <row r="23" spans="1:4" ht="12.75">
      <c r="A23" s="84" t="s">
        <v>70</v>
      </c>
      <c r="B23" s="88" t="s">
        <v>71</v>
      </c>
      <c r="C23" s="84" t="s">
        <v>72</v>
      </c>
      <c r="D23" s="89"/>
    </row>
    <row r="24" spans="1:4" ht="12.75">
      <c r="A24" s="93" t="s">
        <v>73</v>
      </c>
      <c r="B24" s="88" t="s">
        <v>74</v>
      </c>
      <c r="C24" s="84" t="s">
        <v>75</v>
      </c>
      <c r="D24" s="96"/>
    </row>
    <row r="25" spans="1:4" ht="12.75">
      <c r="A25" s="84" t="s">
        <v>76</v>
      </c>
      <c r="B25" s="88" t="s">
        <v>77</v>
      </c>
      <c r="C25" s="84" t="s">
        <v>78</v>
      </c>
      <c r="D25" s="87">
        <v>4719000</v>
      </c>
    </row>
    <row r="26" spans="1:4" ht="12.75">
      <c r="A26" s="84" t="s">
        <v>79</v>
      </c>
      <c r="B26" s="97" t="s">
        <v>80</v>
      </c>
      <c r="C26" s="84" t="s">
        <v>81</v>
      </c>
      <c r="D26" s="87">
        <v>600000</v>
      </c>
    </row>
    <row r="27" spans="1:4" ht="12.75">
      <c r="A27" s="90" t="s">
        <v>82</v>
      </c>
      <c r="B27" s="91"/>
      <c r="C27" s="84"/>
      <c r="D27" s="87">
        <f>SUM(D29+D28)</f>
        <v>1545977</v>
      </c>
    </row>
    <row r="28" spans="1:4" ht="12.75">
      <c r="A28" s="84" t="s">
        <v>55</v>
      </c>
      <c r="B28" s="88" t="s">
        <v>83</v>
      </c>
      <c r="C28" s="84" t="s">
        <v>84</v>
      </c>
      <c r="D28" s="87">
        <v>1545977</v>
      </c>
    </row>
    <row r="29" spans="1:4" ht="12.75">
      <c r="A29" s="93" t="s">
        <v>57</v>
      </c>
      <c r="B29" s="98" t="s">
        <v>85</v>
      </c>
      <c r="C29" s="93" t="s">
        <v>84</v>
      </c>
      <c r="D29" s="99">
        <v>0</v>
      </c>
    </row>
    <row r="30" spans="1:4" ht="36">
      <c r="A30" s="84" t="s">
        <v>59</v>
      </c>
      <c r="B30" s="100" t="s">
        <v>86</v>
      </c>
      <c r="C30" s="84" t="s">
        <v>87</v>
      </c>
      <c r="D30" s="87"/>
    </row>
    <row r="31" spans="1:4" ht="12.75">
      <c r="A31" s="93" t="s">
        <v>67</v>
      </c>
      <c r="B31" s="98" t="s">
        <v>88</v>
      </c>
      <c r="C31" s="93" t="s">
        <v>89</v>
      </c>
      <c r="D31" s="99"/>
    </row>
    <row r="32" spans="1:4" ht="12.75">
      <c r="A32" s="84" t="s">
        <v>70</v>
      </c>
      <c r="B32" s="88" t="s">
        <v>90</v>
      </c>
      <c r="C32" s="84" t="s">
        <v>91</v>
      </c>
      <c r="D32" s="87"/>
    </row>
    <row r="33" spans="1:4" ht="12.75">
      <c r="A33" s="101" t="s">
        <v>73</v>
      </c>
      <c r="B33" s="97" t="s">
        <v>92</v>
      </c>
      <c r="C33" s="101" t="s">
        <v>93</v>
      </c>
      <c r="D33" s="96"/>
    </row>
    <row r="34" spans="1:4" ht="12.75">
      <c r="A34" s="101" t="s">
        <v>76</v>
      </c>
      <c r="B34" s="97" t="s">
        <v>94</v>
      </c>
      <c r="C34" s="102" t="s">
        <v>95</v>
      </c>
      <c r="D34" s="103"/>
    </row>
    <row r="36" ht="12.75">
      <c r="C36" s="239" t="s">
        <v>174</v>
      </c>
    </row>
    <row r="37" ht="12.75">
      <c r="C37" s="239" t="s">
        <v>176</v>
      </c>
    </row>
  </sheetData>
  <mergeCells count="10">
    <mergeCell ref="A18:B18"/>
    <mergeCell ref="A27:B27"/>
    <mergeCell ref="C1:D1"/>
    <mergeCell ref="C2:D2"/>
    <mergeCell ref="C3:D3"/>
    <mergeCell ref="A8:D8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47">
      <selection activeCell="J59" sqref="J59"/>
    </sheetView>
  </sheetViews>
  <sheetFormatPr defaultColWidth="9.140625" defaultRowHeight="12.75"/>
  <cols>
    <col min="1" max="1" width="4.140625" style="74" customWidth="1"/>
    <col min="2" max="2" width="5.57421875" style="74" customWidth="1"/>
    <col min="3" max="3" width="6.28125" style="74" customWidth="1"/>
    <col min="4" max="4" width="25.00390625" style="74" customWidth="1"/>
    <col min="5" max="5" width="12.8515625" style="74" customWidth="1"/>
    <col min="6" max="6" width="12.7109375" style="74" customWidth="1"/>
    <col min="7" max="7" width="10.28125" style="74" customWidth="1"/>
    <col min="8" max="8" width="11.57421875" style="74" customWidth="1"/>
    <col min="9" max="9" width="3.00390625" style="74" customWidth="1"/>
    <col min="10" max="10" width="12.140625" style="74" customWidth="1"/>
    <col min="11" max="11" width="11.57421875" style="74" customWidth="1"/>
    <col min="12" max="12" width="15.8515625" style="74" customWidth="1"/>
    <col min="13" max="16384" width="9.140625" style="74" customWidth="1"/>
  </cols>
  <sheetData>
    <row r="1" spans="10:12" ht="12.75">
      <c r="J1" s="75" t="s">
        <v>96</v>
      </c>
      <c r="K1" s="75"/>
      <c r="L1" s="75"/>
    </row>
    <row r="2" spans="10:12" ht="12.75">
      <c r="J2" s="75" t="s">
        <v>97</v>
      </c>
      <c r="K2" s="75"/>
      <c r="L2" s="75"/>
    </row>
    <row r="3" spans="10:12" ht="12.75">
      <c r="J3" s="104" t="s">
        <v>98</v>
      </c>
      <c r="K3" s="104"/>
      <c r="L3" s="104"/>
    </row>
    <row r="4" spans="10:12" ht="12.75">
      <c r="J4" s="75" t="s">
        <v>12</v>
      </c>
      <c r="K4" s="75"/>
      <c r="L4" s="75"/>
    </row>
    <row r="5" spans="1:12" ht="15.75">
      <c r="A5" s="105" t="s">
        <v>99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0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 t="s">
        <v>51</v>
      </c>
    </row>
    <row r="7" spans="1:12" s="111" customFormat="1" ht="9" customHeight="1">
      <c r="A7" s="108" t="s">
        <v>52</v>
      </c>
      <c r="B7" s="108" t="s">
        <v>2</v>
      </c>
      <c r="C7" s="108" t="s">
        <v>100</v>
      </c>
      <c r="D7" s="109" t="s">
        <v>101</v>
      </c>
      <c r="E7" s="109" t="s">
        <v>102</v>
      </c>
      <c r="F7" s="109" t="s">
        <v>103</v>
      </c>
      <c r="G7" s="109"/>
      <c r="H7" s="109"/>
      <c r="I7" s="109"/>
      <c r="J7" s="109"/>
      <c r="K7" s="109"/>
      <c r="L7" s="110" t="s">
        <v>104</v>
      </c>
    </row>
    <row r="8" spans="1:12" s="111" customFormat="1" ht="12" customHeight="1">
      <c r="A8" s="108"/>
      <c r="B8" s="108"/>
      <c r="C8" s="108"/>
      <c r="D8" s="109"/>
      <c r="E8" s="109"/>
      <c r="F8" s="109" t="s">
        <v>105</v>
      </c>
      <c r="G8" s="109" t="s">
        <v>106</v>
      </c>
      <c r="H8" s="109"/>
      <c r="I8" s="109"/>
      <c r="J8" s="109"/>
      <c r="K8" s="109"/>
      <c r="L8" s="110"/>
    </row>
    <row r="9" spans="1:12" s="111" customFormat="1" ht="29.25" customHeight="1">
      <c r="A9" s="108"/>
      <c r="B9" s="108"/>
      <c r="C9" s="108"/>
      <c r="D9" s="109"/>
      <c r="E9" s="109"/>
      <c r="F9" s="109"/>
      <c r="G9" s="109" t="s">
        <v>107</v>
      </c>
      <c r="H9" s="109" t="s">
        <v>108</v>
      </c>
      <c r="I9" s="112" t="s">
        <v>109</v>
      </c>
      <c r="J9" s="113"/>
      <c r="K9" s="110" t="s">
        <v>110</v>
      </c>
      <c r="L9" s="110"/>
    </row>
    <row r="10" spans="1:12" s="111" customFormat="1" ht="5.25" customHeight="1">
      <c r="A10" s="108"/>
      <c r="B10" s="108"/>
      <c r="C10" s="108"/>
      <c r="D10" s="109"/>
      <c r="E10" s="109"/>
      <c r="F10" s="109"/>
      <c r="G10" s="109"/>
      <c r="H10" s="109"/>
      <c r="I10" s="114"/>
      <c r="J10" s="115"/>
      <c r="K10" s="110"/>
      <c r="L10" s="110"/>
    </row>
    <row r="11" spans="1:12" ht="8.25" customHeight="1">
      <c r="A11" s="116">
        <v>1</v>
      </c>
      <c r="B11" s="116">
        <v>2</v>
      </c>
      <c r="C11" s="116">
        <v>3</v>
      </c>
      <c r="D11" s="116">
        <v>5</v>
      </c>
      <c r="E11" s="116">
        <v>6</v>
      </c>
      <c r="F11" s="116">
        <v>7</v>
      </c>
      <c r="G11" s="116">
        <v>8</v>
      </c>
      <c r="H11" s="116">
        <v>9</v>
      </c>
      <c r="I11" s="117">
        <v>10</v>
      </c>
      <c r="J11" s="118"/>
      <c r="K11" s="116">
        <v>11</v>
      </c>
      <c r="L11" s="116">
        <v>12</v>
      </c>
    </row>
    <row r="12" spans="1:13" ht="14.25" customHeight="1">
      <c r="A12" s="119" t="s">
        <v>55</v>
      </c>
      <c r="B12" s="120" t="s">
        <v>111</v>
      </c>
      <c r="C12" s="120" t="s">
        <v>112</v>
      </c>
      <c r="D12" s="121" t="s">
        <v>113</v>
      </c>
      <c r="E12" s="122">
        <v>13440</v>
      </c>
      <c r="F12" s="122">
        <v>10605</v>
      </c>
      <c r="G12" s="122"/>
      <c r="H12" s="122">
        <v>10605</v>
      </c>
      <c r="I12" s="123"/>
      <c r="J12" s="124"/>
      <c r="K12" s="122"/>
      <c r="L12" s="125" t="s">
        <v>114</v>
      </c>
      <c r="M12" s="126"/>
    </row>
    <row r="13" spans="1:13" ht="14.25" customHeight="1">
      <c r="A13" s="127"/>
      <c r="B13" s="128"/>
      <c r="C13" s="128"/>
      <c r="D13" s="129"/>
      <c r="E13" s="130"/>
      <c r="F13" s="130"/>
      <c r="G13" s="130"/>
      <c r="H13" s="130"/>
      <c r="I13" s="131"/>
      <c r="J13" s="132"/>
      <c r="K13" s="130"/>
      <c r="L13" s="133"/>
      <c r="M13" s="126"/>
    </row>
    <row r="14" spans="1:13" ht="78" customHeight="1">
      <c r="A14" s="134"/>
      <c r="B14" s="135"/>
      <c r="C14" s="135"/>
      <c r="D14" s="136"/>
      <c r="E14" s="137"/>
      <c r="F14" s="137"/>
      <c r="G14" s="137"/>
      <c r="H14" s="137"/>
      <c r="I14" s="138"/>
      <c r="J14" s="139"/>
      <c r="K14" s="137"/>
      <c r="L14" s="140"/>
      <c r="M14" s="126"/>
    </row>
    <row r="15" spans="1:13" ht="17.25" customHeight="1">
      <c r="A15" s="84"/>
      <c r="B15" s="141"/>
      <c r="C15" s="141"/>
      <c r="D15" s="142" t="s">
        <v>115</v>
      </c>
      <c r="E15" s="143">
        <f>SUM(E12:E14)</f>
        <v>13440</v>
      </c>
      <c r="F15" s="143">
        <f>SUM(I15+H15)</f>
        <v>10605</v>
      </c>
      <c r="G15" s="143"/>
      <c r="H15" s="143">
        <f>SUM(H12:H14)</f>
        <v>10605</v>
      </c>
      <c r="I15" s="144">
        <f>SUM(J12:J14)</f>
        <v>0</v>
      </c>
      <c r="J15" s="145"/>
      <c r="K15" s="143">
        <f>SUM(K12:K14)</f>
        <v>0</v>
      </c>
      <c r="L15" s="146"/>
      <c r="M15" s="126"/>
    </row>
    <row r="16" spans="1:13" ht="14.25" customHeight="1">
      <c r="A16" s="119" t="s">
        <v>57</v>
      </c>
      <c r="B16" s="120" t="s">
        <v>116</v>
      </c>
      <c r="C16" s="120" t="s">
        <v>117</v>
      </c>
      <c r="D16" s="121" t="s">
        <v>118</v>
      </c>
      <c r="E16" s="122">
        <f>SUM(F16)</f>
        <v>150000</v>
      </c>
      <c r="F16" s="122">
        <f>SUM(H16)</f>
        <v>150000</v>
      </c>
      <c r="G16" s="122"/>
      <c r="H16" s="122">
        <v>150000</v>
      </c>
      <c r="I16" s="123"/>
      <c r="J16" s="124"/>
      <c r="K16" s="122"/>
      <c r="L16" s="125" t="s">
        <v>119</v>
      </c>
      <c r="M16" s="126"/>
    </row>
    <row r="17" spans="1:13" ht="14.25" customHeight="1">
      <c r="A17" s="127"/>
      <c r="B17" s="128"/>
      <c r="C17" s="128"/>
      <c r="D17" s="129"/>
      <c r="E17" s="130"/>
      <c r="F17" s="130"/>
      <c r="G17" s="130"/>
      <c r="H17" s="130"/>
      <c r="I17" s="131"/>
      <c r="J17" s="132"/>
      <c r="K17" s="130"/>
      <c r="L17" s="133"/>
      <c r="M17" s="126"/>
    </row>
    <row r="18" spans="1:13" ht="90" customHeight="1">
      <c r="A18" s="134"/>
      <c r="B18" s="135"/>
      <c r="C18" s="135"/>
      <c r="D18" s="136"/>
      <c r="E18" s="137"/>
      <c r="F18" s="137"/>
      <c r="G18" s="137"/>
      <c r="H18" s="137"/>
      <c r="I18" s="138"/>
      <c r="J18" s="139"/>
      <c r="K18" s="137"/>
      <c r="L18" s="140"/>
      <c r="M18" s="126"/>
    </row>
    <row r="19" spans="1:13" ht="4.5" customHeight="1" hidden="1">
      <c r="A19" s="147">
        <v>3</v>
      </c>
      <c r="B19" s="148" t="s">
        <v>116</v>
      </c>
      <c r="C19" s="148" t="s">
        <v>120</v>
      </c>
      <c r="D19" s="149" t="s">
        <v>121</v>
      </c>
      <c r="E19" s="150">
        <f>SUM(F19)</f>
        <v>4117457</v>
      </c>
      <c r="F19" s="150">
        <f>SUM(G19:J21)</f>
        <v>4117457</v>
      </c>
      <c r="G19" s="150">
        <v>251504</v>
      </c>
      <c r="H19" s="150">
        <v>1989775</v>
      </c>
      <c r="I19" s="151">
        <v>1876178</v>
      </c>
      <c r="J19" s="152"/>
      <c r="K19" s="150"/>
      <c r="L19" s="153" t="s">
        <v>122</v>
      </c>
      <c r="M19" s="126"/>
    </row>
    <row r="20" spans="1:13" s="156" customFormat="1" ht="94.5" customHeight="1">
      <c r="A20" s="154"/>
      <c r="B20" s="148"/>
      <c r="C20" s="148"/>
      <c r="D20" s="149"/>
      <c r="E20" s="150"/>
      <c r="F20" s="150"/>
      <c r="G20" s="150"/>
      <c r="H20" s="150"/>
      <c r="I20" s="151"/>
      <c r="J20" s="152"/>
      <c r="K20" s="150"/>
      <c r="L20" s="153"/>
      <c r="M20" s="155"/>
    </row>
    <row r="21" spans="1:13" ht="13.5" customHeight="1" hidden="1">
      <c r="A21" s="157"/>
      <c r="B21" s="120"/>
      <c r="C21" s="120"/>
      <c r="D21" s="121"/>
      <c r="E21" s="122"/>
      <c r="F21" s="122"/>
      <c r="G21" s="122"/>
      <c r="H21" s="122"/>
      <c r="I21" s="123"/>
      <c r="J21" s="124"/>
      <c r="K21" s="122"/>
      <c r="L21" s="125"/>
      <c r="M21" s="126"/>
    </row>
    <row r="22" spans="1:13" ht="38.25" customHeight="1">
      <c r="A22" s="84">
        <v>4</v>
      </c>
      <c r="B22" s="141" t="s">
        <v>116</v>
      </c>
      <c r="C22" s="141" t="s">
        <v>120</v>
      </c>
      <c r="D22" s="158" t="s">
        <v>123</v>
      </c>
      <c r="E22" s="86">
        <v>26033</v>
      </c>
      <c r="F22" s="86">
        <f>SUM(G22)</f>
        <v>26033</v>
      </c>
      <c r="G22" s="86">
        <v>26033</v>
      </c>
      <c r="H22" s="86"/>
      <c r="I22" s="159"/>
      <c r="J22" s="160"/>
      <c r="K22" s="86"/>
      <c r="L22" s="146" t="s">
        <v>122</v>
      </c>
      <c r="M22" s="126"/>
    </row>
    <row r="23" spans="1:13" ht="29.25" customHeight="1">
      <c r="A23" s="84"/>
      <c r="B23" s="84"/>
      <c r="C23" s="141"/>
      <c r="D23" s="161" t="s">
        <v>124</v>
      </c>
      <c r="E23" s="143">
        <f>SUM(E16:E22)</f>
        <v>4293490</v>
      </c>
      <c r="F23" s="143">
        <f>SUM(F16:F22)</f>
        <v>4293490</v>
      </c>
      <c r="G23" s="143">
        <f>SUM(G19:G22)</f>
        <v>277537</v>
      </c>
      <c r="H23" s="143">
        <f>SUM(H16:H21)</f>
        <v>2139775</v>
      </c>
      <c r="I23" s="144">
        <f>SUM(I19)</f>
        <v>1876178</v>
      </c>
      <c r="J23" s="145"/>
      <c r="K23" s="86"/>
      <c r="L23" s="84"/>
      <c r="M23" s="126"/>
    </row>
    <row r="24" spans="1:13" ht="41.25" customHeight="1">
      <c r="A24" s="84">
        <v>5</v>
      </c>
      <c r="B24" s="84">
        <v>630</v>
      </c>
      <c r="C24" s="141" t="s">
        <v>125</v>
      </c>
      <c r="D24" s="162" t="s">
        <v>126</v>
      </c>
      <c r="E24" s="163">
        <v>156259</v>
      </c>
      <c r="F24" s="163">
        <v>137942</v>
      </c>
      <c r="G24" s="163"/>
      <c r="H24" s="163">
        <v>137942</v>
      </c>
      <c r="I24" s="144"/>
      <c r="J24" s="145"/>
      <c r="K24" s="86"/>
      <c r="L24" s="146" t="s">
        <v>127</v>
      </c>
      <c r="M24" s="126"/>
    </row>
    <row r="25" spans="1:13" ht="29.25" customHeight="1">
      <c r="A25" s="84"/>
      <c r="B25" s="164"/>
      <c r="C25" s="165"/>
      <c r="D25" s="166" t="s">
        <v>128</v>
      </c>
      <c r="E25" s="167">
        <f>SUM(E24)</f>
        <v>156259</v>
      </c>
      <c r="F25" s="167">
        <v>137942</v>
      </c>
      <c r="G25" s="167"/>
      <c r="H25" s="167">
        <v>137942</v>
      </c>
      <c r="I25" s="144"/>
      <c r="J25" s="145"/>
      <c r="K25" s="168"/>
      <c r="L25" s="164"/>
      <c r="M25" s="126"/>
    </row>
    <row r="26" spans="1:13" ht="9.75" customHeight="1">
      <c r="A26" s="119">
        <v>6</v>
      </c>
      <c r="B26" s="120" t="s">
        <v>129</v>
      </c>
      <c r="C26" s="120" t="s">
        <v>130</v>
      </c>
      <c r="D26" s="169" t="s">
        <v>131</v>
      </c>
      <c r="E26" s="122">
        <f>SUM(F26)</f>
        <v>613900</v>
      </c>
      <c r="F26" s="122">
        <v>613900</v>
      </c>
      <c r="G26" s="122"/>
      <c r="H26" s="122">
        <v>304101</v>
      </c>
      <c r="I26" s="123">
        <v>0</v>
      </c>
      <c r="J26" s="124"/>
      <c r="K26" s="122">
        <v>309799</v>
      </c>
      <c r="L26" s="119" t="s">
        <v>122</v>
      </c>
      <c r="M26" s="126"/>
    </row>
    <row r="27" spans="1:13" ht="11.25" customHeight="1">
      <c r="A27" s="127"/>
      <c r="B27" s="128"/>
      <c r="C27" s="128"/>
      <c r="D27" s="170"/>
      <c r="E27" s="130"/>
      <c r="F27" s="130"/>
      <c r="G27" s="130"/>
      <c r="H27" s="130"/>
      <c r="I27" s="131"/>
      <c r="J27" s="132"/>
      <c r="K27" s="130"/>
      <c r="L27" s="127"/>
      <c r="M27" s="126"/>
    </row>
    <row r="28" spans="1:13" ht="36.75" customHeight="1">
      <c r="A28" s="134"/>
      <c r="B28" s="135"/>
      <c r="C28" s="135"/>
      <c r="D28" s="171"/>
      <c r="E28" s="137"/>
      <c r="F28" s="137"/>
      <c r="G28" s="137"/>
      <c r="H28" s="137"/>
      <c r="I28" s="138"/>
      <c r="J28" s="139"/>
      <c r="K28" s="137"/>
      <c r="L28" s="134"/>
      <c r="M28" s="126"/>
    </row>
    <row r="29" spans="1:13" ht="24.75" customHeight="1">
      <c r="A29" s="101"/>
      <c r="B29" s="172"/>
      <c r="C29" s="172"/>
      <c r="D29" s="173" t="s">
        <v>132</v>
      </c>
      <c r="E29" s="174">
        <f>SUM(E26)</f>
        <v>613900</v>
      </c>
      <c r="F29" s="174">
        <f>SUM(F26)</f>
        <v>613900</v>
      </c>
      <c r="G29" s="174">
        <f>SUM(G26)</f>
        <v>0</v>
      </c>
      <c r="H29" s="174">
        <f>SUM(H26)</f>
        <v>304101</v>
      </c>
      <c r="I29" s="144">
        <f>SUM(I26)</f>
        <v>0</v>
      </c>
      <c r="J29" s="145"/>
      <c r="K29" s="174">
        <f>SUM(K26)</f>
        <v>309799</v>
      </c>
      <c r="L29" s="101"/>
      <c r="M29" s="126"/>
    </row>
    <row r="30" spans="1:13" ht="24.75" customHeight="1">
      <c r="A30" s="101">
        <v>7</v>
      </c>
      <c r="B30" s="172" t="s">
        <v>133</v>
      </c>
      <c r="C30" s="172" t="s">
        <v>134</v>
      </c>
      <c r="D30" s="175" t="s">
        <v>135</v>
      </c>
      <c r="E30" s="176">
        <v>10000</v>
      </c>
      <c r="F30" s="176">
        <v>10000</v>
      </c>
      <c r="G30" s="176"/>
      <c r="H30" s="176">
        <v>10000</v>
      </c>
      <c r="I30" s="177"/>
      <c r="J30" s="178"/>
      <c r="K30" s="174"/>
      <c r="L30" s="101" t="s">
        <v>122</v>
      </c>
      <c r="M30" s="126"/>
    </row>
    <row r="31" spans="1:13" ht="84.75" customHeight="1">
      <c r="A31" s="84">
        <v>8</v>
      </c>
      <c r="B31" s="141" t="s">
        <v>133</v>
      </c>
      <c r="C31" s="141" t="s">
        <v>136</v>
      </c>
      <c r="D31" s="179" t="s">
        <v>137</v>
      </c>
      <c r="E31" s="86">
        <v>25410</v>
      </c>
      <c r="F31" s="86">
        <v>10860</v>
      </c>
      <c r="G31" s="86"/>
      <c r="H31" s="86">
        <v>10860</v>
      </c>
      <c r="I31" s="151"/>
      <c r="J31" s="152"/>
      <c r="K31" s="86"/>
      <c r="L31" s="146" t="s">
        <v>138</v>
      </c>
      <c r="M31" s="126"/>
    </row>
    <row r="32" spans="1:13" ht="20.25" customHeight="1">
      <c r="A32" s="84"/>
      <c r="B32" s="141"/>
      <c r="C32" s="141"/>
      <c r="D32" s="161" t="s">
        <v>139</v>
      </c>
      <c r="E32" s="143">
        <f>SUM(E30:E31)</f>
        <v>35410</v>
      </c>
      <c r="F32" s="143">
        <v>20860</v>
      </c>
      <c r="G32" s="143"/>
      <c r="H32" s="143">
        <v>20860</v>
      </c>
      <c r="I32" s="144"/>
      <c r="J32" s="145"/>
      <c r="K32" s="143"/>
      <c r="L32" s="84"/>
      <c r="M32" s="126"/>
    </row>
    <row r="33" spans="1:13" ht="84" customHeight="1">
      <c r="A33" s="180">
        <v>9</v>
      </c>
      <c r="B33" s="181" t="s">
        <v>140</v>
      </c>
      <c r="C33" s="181" t="s">
        <v>141</v>
      </c>
      <c r="D33" s="182" t="s">
        <v>142</v>
      </c>
      <c r="E33" s="183">
        <v>16000</v>
      </c>
      <c r="F33" s="184">
        <v>16000</v>
      </c>
      <c r="G33" s="184"/>
      <c r="H33" s="184">
        <v>16000</v>
      </c>
      <c r="I33" s="185"/>
      <c r="J33" s="186"/>
      <c r="K33" s="184"/>
      <c r="L33" s="187" t="s">
        <v>119</v>
      </c>
      <c r="M33" s="126"/>
    </row>
    <row r="34" spans="1:13" ht="48.75" customHeight="1">
      <c r="A34" s="84"/>
      <c r="B34" s="141"/>
      <c r="C34" s="141"/>
      <c r="D34" s="161" t="s">
        <v>143</v>
      </c>
      <c r="E34" s="143">
        <f>SUM(E33)</f>
        <v>16000</v>
      </c>
      <c r="F34" s="143">
        <f>SUM(F33)</f>
        <v>16000</v>
      </c>
      <c r="G34" s="143"/>
      <c r="H34" s="143">
        <f>SUM(H33)</f>
        <v>16000</v>
      </c>
      <c r="I34" s="144"/>
      <c r="J34" s="145"/>
      <c r="K34" s="143"/>
      <c r="L34" s="84"/>
      <c r="M34" s="126"/>
    </row>
    <row r="35" spans="1:13" ht="28.5" customHeight="1">
      <c r="A35" s="147">
        <v>10</v>
      </c>
      <c r="B35" s="147">
        <v>801</v>
      </c>
      <c r="C35" s="147">
        <v>80101</v>
      </c>
      <c r="D35" s="188" t="s">
        <v>144</v>
      </c>
      <c r="E35" s="150">
        <v>1843600</v>
      </c>
      <c r="F35" s="150">
        <v>1843600</v>
      </c>
      <c r="G35" s="150"/>
      <c r="H35" s="150">
        <v>276540</v>
      </c>
      <c r="I35" s="151">
        <v>1567060</v>
      </c>
      <c r="J35" s="152"/>
      <c r="K35" s="150"/>
      <c r="L35" s="147" t="s">
        <v>122</v>
      </c>
      <c r="M35" s="126"/>
    </row>
    <row r="36" spans="1:13" ht="9" customHeight="1">
      <c r="A36" s="147"/>
      <c r="B36" s="147"/>
      <c r="C36" s="147"/>
      <c r="D36" s="188"/>
      <c r="E36" s="150"/>
      <c r="F36" s="150"/>
      <c r="G36" s="150"/>
      <c r="H36" s="150"/>
      <c r="I36" s="151"/>
      <c r="J36" s="152"/>
      <c r="K36" s="150"/>
      <c r="L36" s="147"/>
      <c r="M36" s="126"/>
    </row>
    <row r="37" spans="1:13" ht="0.75" customHeight="1">
      <c r="A37" s="147"/>
      <c r="B37" s="147"/>
      <c r="C37" s="147"/>
      <c r="D37" s="188"/>
      <c r="E37" s="150"/>
      <c r="F37" s="150"/>
      <c r="G37" s="150"/>
      <c r="H37" s="150"/>
      <c r="I37" s="151"/>
      <c r="J37" s="152"/>
      <c r="K37" s="150"/>
      <c r="L37" s="147"/>
      <c r="M37" s="126"/>
    </row>
    <row r="38" spans="1:13" ht="62.25" customHeight="1">
      <c r="A38" s="101">
        <v>11</v>
      </c>
      <c r="B38" s="101">
        <v>801</v>
      </c>
      <c r="C38" s="101">
        <v>80104</v>
      </c>
      <c r="D38" s="189" t="s">
        <v>145</v>
      </c>
      <c r="E38" s="190">
        <f>SUM(F38)</f>
        <v>140000</v>
      </c>
      <c r="F38" s="190">
        <f>SUM(G38:J38)</f>
        <v>140000</v>
      </c>
      <c r="G38" s="190">
        <v>70000</v>
      </c>
      <c r="H38" s="190"/>
      <c r="I38" s="151">
        <v>70000</v>
      </c>
      <c r="J38" s="152"/>
      <c r="K38" s="190"/>
      <c r="L38" s="101" t="s">
        <v>122</v>
      </c>
      <c r="M38" s="126"/>
    </row>
    <row r="39" spans="1:13" ht="15.75" customHeight="1">
      <c r="A39" s="84"/>
      <c r="B39" s="84"/>
      <c r="C39" s="84"/>
      <c r="D39" s="161" t="s">
        <v>146</v>
      </c>
      <c r="E39" s="143">
        <f>SUM(E35:E38)</f>
        <v>1983600</v>
      </c>
      <c r="F39" s="143">
        <f>SUM(G39:J39)</f>
        <v>1983600</v>
      </c>
      <c r="G39" s="143">
        <f>SUM(G35:G38)</f>
        <v>70000</v>
      </c>
      <c r="H39" s="143">
        <v>276540</v>
      </c>
      <c r="I39" s="144">
        <f>SUM(I35:J38)</f>
        <v>1637060</v>
      </c>
      <c r="J39" s="145"/>
      <c r="K39" s="143">
        <f>SUM(K35:K37)</f>
        <v>0</v>
      </c>
      <c r="L39" s="191"/>
      <c r="M39" s="126"/>
    </row>
    <row r="40" spans="1:13" ht="27" customHeight="1">
      <c r="A40" s="84">
        <v>12</v>
      </c>
      <c r="B40" s="84">
        <v>900</v>
      </c>
      <c r="C40" s="84">
        <v>90015</v>
      </c>
      <c r="D40" s="162" t="s">
        <v>147</v>
      </c>
      <c r="E40" s="163">
        <v>45000</v>
      </c>
      <c r="F40" s="163">
        <v>45000</v>
      </c>
      <c r="G40" s="163"/>
      <c r="H40" s="163">
        <v>45000</v>
      </c>
      <c r="I40" s="192"/>
      <c r="J40" s="193"/>
      <c r="K40" s="163"/>
      <c r="L40" s="194" t="s">
        <v>122</v>
      </c>
      <c r="M40" s="126"/>
    </row>
    <row r="41" spans="1:13" s="156" customFormat="1" ht="264.75" customHeight="1">
      <c r="A41" s="195">
        <v>13</v>
      </c>
      <c r="B41" s="195">
        <v>900</v>
      </c>
      <c r="C41" s="195">
        <v>90017</v>
      </c>
      <c r="D41" s="196" t="s">
        <v>148</v>
      </c>
      <c r="E41" s="197">
        <v>1600000</v>
      </c>
      <c r="F41" s="197">
        <f>SUM(H41+G41)</f>
        <v>800000</v>
      </c>
      <c r="G41" s="197">
        <v>0</v>
      </c>
      <c r="H41" s="197">
        <v>800000</v>
      </c>
      <c r="I41" s="198"/>
      <c r="J41" s="199"/>
      <c r="K41" s="200"/>
      <c r="L41" s="153" t="s">
        <v>149</v>
      </c>
      <c r="M41" s="155"/>
    </row>
    <row r="42" spans="1:13" s="202" customFormat="1" ht="0.75" customHeight="1" hidden="1">
      <c r="A42" s="195"/>
      <c r="B42" s="195"/>
      <c r="C42" s="195"/>
      <c r="D42" s="196"/>
      <c r="E42" s="197"/>
      <c r="F42" s="197"/>
      <c r="G42" s="197"/>
      <c r="H42" s="197"/>
      <c r="I42" s="198"/>
      <c r="J42" s="199"/>
      <c r="K42" s="200"/>
      <c r="L42" s="153"/>
      <c r="M42" s="201"/>
    </row>
    <row r="43" spans="1:13" s="202" customFormat="1" ht="8.25" customHeight="1" hidden="1">
      <c r="A43" s="195"/>
      <c r="B43" s="195"/>
      <c r="C43" s="195"/>
      <c r="D43" s="196"/>
      <c r="E43" s="197"/>
      <c r="F43" s="197"/>
      <c r="G43" s="197"/>
      <c r="H43" s="197"/>
      <c r="I43" s="198"/>
      <c r="J43" s="199"/>
      <c r="K43" s="200"/>
      <c r="L43" s="153"/>
      <c r="M43" s="201"/>
    </row>
    <row r="44" spans="1:13" s="207" customFormat="1" ht="114.75" customHeight="1">
      <c r="A44" s="194">
        <v>14</v>
      </c>
      <c r="B44" s="194">
        <v>900</v>
      </c>
      <c r="C44" s="194">
        <v>90017</v>
      </c>
      <c r="D44" s="203" t="s">
        <v>150</v>
      </c>
      <c r="E44" s="163">
        <v>100000</v>
      </c>
      <c r="F44" s="163">
        <v>100000</v>
      </c>
      <c r="G44" s="163"/>
      <c r="H44" s="163">
        <v>100000</v>
      </c>
      <c r="I44" s="204"/>
      <c r="J44" s="205"/>
      <c r="K44" s="143"/>
      <c r="L44" s="146" t="s">
        <v>149</v>
      </c>
      <c r="M44" s="206"/>
    </row>
    <row r="45" spans="1:13" ht="36.75" customHeight="1">
      <c r="A45" s="191"/>
      <c r="B45" s="191"/>
      <c r="C45" s="191"/>
      <c r="D45" s="142" t="s">
        <v>151</v>
      </c>
      <c r="E45" s="143">
        <f>SUM(E40:E44)</f>
        <v>1745000</v>
      </c>
      <c r="F45" s="143">
        <f>SUM(F40:F44)</f>
        <v>945000</v>
      </c>
      <c r="G45" s="143"/>
      <c r="H45" s="143">
        <f>SUM(H40:H44)</f>
        <v>945000</v>
      </c>
      <c r="I45" s="144">
        <f>SUM(I41:J41)</f>
        <v>0</v>
      </c>
      <c r="J45" s="145"/>
      <c r="K45" s="143"/>
      <c r="L45" s="191"/>
      <c r="M45" s="126"/>
    </row>
    <row r="46" spans="1:13" ht="15.75" customHeight="1" hidden="1">
      <c r="A46" s="119">
        <v>15</v>
      </c>
      <c r="B46" s="119">
        <v>921</v>
      </c>
      <c r="C46" s="119">
        <v>92109</v>
      </c>
      <c r="D46" s="169" t="s">
        <v>152</v>
      </c>
      <c r="E46" s="122">
        <v>280086</v>
      </c>
      <c r="F46" s="122">
        <v>280086</v>
      </c>
      <c r="G46" s="122"/>
      <c r="H46" s="122">
        <v>280086</v>
      </c>
      <c r="I46" s="123">
        <v>0</v>
      </c>
      <c r="J46" s="124"/>
      <c r="K46" s="122"/>
      <c r="L46" s="125" t="s">
        <v>153</v>
      </c>
      <c r="M46" s="126"/>
    </row>
    <row r="47" spans="1:13" ht="62.25" customHeight="1">
      <c r="A47" s="127"/>
      <c r="B47" s="127"/>
      <c r="C47" s="127"/>
      <c r="D47" s="170"/>
      <c r="E47" s="130"/>
      <c r="F47" s="130"/>
      <c r="G47" s="130"/>
      <c r="H47" s="130"/>
      <c r="I47" s="131"/>
      <c r="J47" s="132"/>
      <c r="K47" s="130"/>
      <c r="L47" s="133"/>
      <c r="M47" s="126"/>
    </row>
    <row r="48" spans="1:13" ht="63" customHeight="1">
      <c r="A48" s="134"/>
      <c r="B48" s="134"/>
      <c r="C48" s="134"/>
      <c r="D48" s="171"/>
      <c r="E48" s="137"/>
      <c r="F48" s="137"/>
      <c r="G48" s="137"/>
      <c r="H48" s="137"/>
      <c r="I48" s="138"/>
      <c r="J48" s="139"/>
      <c r="K48" s="137"/>
      <c r="L48" s="140"/>
      <c r="M48" s="126"/>
    </row>
    <row r="49" spans="1:13" ht="0.75" customHeight="1">
      <c r="A49" s="119">
        <v>16</v>
      </c>
      <c r="B49" s="119">
        <v>921</v>
      </c>
      <c r="C49" s="119">
        <v>92116</v>
      </c>
      <c r="D49" s="169" t="s">
        <v>154</v>
      </c>
      <c r="E49" s="122">
        <v>173027</v>
      </c>
      <c r="F49" s="122">
        <v>173027</v>
      </c>
      <c r="G49" s="122"/>
      <c r="H49" s="122">
        <v>173027</v>
      </c>
      <c r="I49" s="123">
        <v>0</v>
      </c>
      <c r="J49" s="124"/>
      <c r="K49" s="122"/>
      <c r="L49" s="125" t="s">
        <v>155</v>
      </c>
      <c r="M49" s="126"/>
    </row>
    <row r="50" spans="1:13" ht="34.5" customHeight="1">
      <c r="A50" s="127"/>
      <c r="B50" s="127"/>
      <c r="C50" s="127"/>
      <c r="D50" s="170"/>
      <c r="E50" s="130"/>
      <c r="F50" s="130"/>
      <c r="G50" s="130"/>
      <c r="H50" s="130"/>
      <c r="I50" s="131"/>
      <c r="J50" s="132"/>
      <c r="K50" s="130"/>
      <c r="L50" s="133"/>
      <c r="M50" s="126"/>
    </row>
    <row r="51" spans="1:13" ht="65.25" customHeight="1">
      <c r="A51" s="134"/>
      <c r="B51" s="134"/>
      <c r="C51" s="134"/>
      <c r="D51" s="171"/>
      <c r="E51" s="137"/>
      <c r="F51" s="137"/>
      <c r="G51" s="137"/>
      <c r="H51" s="137"/>
      <c r="I51" s="138"/>
      <c r="J51" s="139"/>
      <c r="K51" s="137"/>
      <c r="L51" s="140"/>
      <c r="M51" s="126"/>
    </row>
    <row r="52" spans="1:13" ht="15.75" customHeight="1">
      <c r="A52" s="93"/>
      <c r="B52" s="93"/>
      <c r="C52" s="93"/>
      <c r="D52" s="208" t="s">
        <v>156</v>
      </c>
      <c r="E52" s="209">
        <f>SUM(E46:E51)</f>
        <v>453113</v>
      </c>
      <c r="F52" s="209">
        <f>SUM(F46:F51)</f>
        <v>453113</v>
      </c>
      <c r="G52" s="209">
        <f>SUM(G46:G51)</f>
        <v>0</v>
      </c>
      <c r="H52" s="209">
        <f>SUM(H46:H51)</f>
        <v>453113</v>
      </c>
      <c r="I52" s="144">
        <f>SUM(I46:J51)</f>
        <v>0</v>
      </c>
      <c r="J52" s="145"/>
      <c r="K52" s="210">
        <f>SUM(K49)</f>
        <v>0</v>
      </c>
      <c r="L52" s="210">
        <f>SUM(L49)</f>
        <v>0</v>
      </c>
      <c r="M52" s="126"/>
    </row>
    <row r="53" spans="1:13" ht="16.5" customHeight="1">
      <c r="A53" s="211" t="s">
        <v>157</v>
      </c>
      <c r="B53" s="211"/>
      <c r="C53" s="211"/>
      <c r="D53" s="211"/>
      <c r="E53" s="212">
        <f>SUM(E52+E45+E39+E32+E29+E23+E15+E25+E34)</f>
        <v>9310212</v>
      </c>
      <c r="F53" s="212">
        <f>SUM(F52+F45+F39+F32+F29+F23+F15+F25+F34)</f>
        <v>8474510</v>
      </c>
      <c r="G53" s="212">
        <f>SUM(G23+G39)</f>
        <v>347537</v>
      </c>
      <c r="H53" s="212">
        <f>SUM(H52+H45+H39+H32+H29+H23+H15+H25+H34)</f>
        <v>4303936</v>
      </c>
      <c r="I53" s="213">
        <f>SUM(I52+I39+J32+I29+I23+I15+I45)</f>
        <v>3513238</v>
      </c>
      <c r="J53" s="214"/>
      <c r="K53" s="212">
        <f>SUM(K52+K45+K39+K32+K29+K23+K15+K25+K34)</f>
        <v>309799</v>
      </c>
      <c r="L53" s="194" t="s">
        <v>158</v>
      </c>
      <c r="M53" s="126"/>
    </row>
    <row r="54" spans="1:13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1" ht="12.75">
      <c r="A55" s="215"/>
      <c r="K55" s="74" t="s">
        <v>31</v>
      </c>
    </row>
    <row r="56" ht="12.75">
      <c r="K56" s="74" t="s">
        <v>175</v>
      </c>
    </row>
  </sheetData>
  <mergeCells count="120">
    <mergeCell ref="L19:L21"/>
    <mergeCell ref="H19:H21"/>
    <mergeCell ref="A16:A18"/>
    <mergeCell ref="B16:B18"/>
    <mergeCell ref="C16:C18"/>
    <mergeCell ref="D16:D18"/>
    <mergeCell ref="A19:A21"/>
    <mergeCell ref="B19:B21"/>
    <mergeCell ref="C19:C21"/>
    <mergeCell ref="D19:D21"/>
    <mergeCell ref="F46:F48"/>
    <mergeCell ref="G46:G48"/>
    <mergeCell ref="E41:E43"/>
    <mergeCell ref="F41:F43"/>
    <mergeCell ref="G41:G43"/>
    <mergeCell ref="E26:E28"/>
    <mergeCell ref="A46:A48"/>
    <mergeCell ref="B46:B48"/>
    <mergeCell ref="C46:C48"/>
    <mergeCell ref="D46:D48"/>
    <mergeCell ref="E46:E48"/>
    <mergeCell ref="E35:E37"/>
    <mergeCell ref="D35:D37"/>
    <mergeCell ref="D26:D28"/>
    <mergeCell ref="I9:J10"/>
    <mergeCell ref="G8:K8"/>
    <mergeCell ref="G9:G10"/>
    <mergeCell ref="H9:H10"/>
    <mergeCell ref="K9:K10"/>
    <mergeCell ref="L26:L28"/>
    <mergeCell ref="A5:L5"/>
    <mergeCell ref="A7:A10"/>
    <mergeCell ref="B7:B10"/>
    <mergeCell ref="C7:C10"/>
    <mergeCell ref="D7:D10"/>
    <mergeCell ref="E7:E10"/>
    <mergeCell ref="F7:K7"/>
    <mergeCell ref="L7:L10"/>
    <mergeCell ref="F8:F10"/>
    <mergeCell ref="K19:K21"/>
    <mergeCell ref="G26:G28"/>
    <mergeCell ref="H26:H28"/>
    <mergeCell ref="K26:K28"/>
    <mergeCell ref="G19:G21"/>
    <mergeCell ref="I53:J53"/>
    <mergeCell ref="I24:J24"/>
    <mergeCell ref="I25:J25"/>
    <mergeCell ref="A26:A28"/>
    <mergeCell ref="B26:B28"/>
    <mergeCell ref="C26:C28"/>
    <mergeCell ref="A41:A43"/>
    <mergeCell ref="B41:B43"/>
    <mergeCell ref="C41:C43"/>
    <mergeCell ref="D41:D43"/>
    <mergeCell ref="I52:J52"/>
    <mergeCell ref="I45:J45"/>
    <mergeCell ref="I19:J21"/>
    <mergeCell ref="I23:J23"/>
    <mergeCell ref="I46:J48"/>
    <mergeCell ref="I49:J51"/>
    <mergeCell ref="I38:J38"/>
    <mergeCell ref="I34:J34"/>
    <mergeCell ref="I33:J33"/>
    <mergeCell ref="I32:J32"/>
    <mergeCell ref="J1:L1"/>
    <mergeCell ref="J2:L2"/>
    <mergeCell ref="J4:L4"/>
    <mergeCell ref="I16:J18"/>
    <mergeCell ref="I15:J15"/>
    <mergeCell ref="L12:L14"/>
    <mergeCell ref="K16:K18"/>
    <mergeCell ref="L16:L18"/>
    <mergeCell ref="I11:J11"/>
    <mergeCell ref="K12:K14"/>
    <mergeCell ref="K49:K51"/>
    <mergeCell ref="L49:L51"/>
    <mergeCell ref="K35:K37"/>
    <mergeCell ref="L35:L37"/>
    <mergeCell ref="K46:K48"/>
    <mergeCell ref="L46:L48"/>
    <mergeCell ref="K41:K43"/>
    <mergeCell ref="L41:L43"/>
    <mergeCell ref="I12:J14"/>
    <mergeCell ref="H49:H51"/>
    <mergeCell ref="H35:H37"/>
    <mergeCell ref="H16:H18"/>
    <mergeCell ref="H46:H48"/>
    <mergeCell ref="H41:H43"/>
    <mergeCell ref="H12:H14"/>
    <mergeCell ref="I39:J39"/>
    <mergeCell ref="A53:D53"/>
    <mergeCell ref="E49:E51"/>
    <mergeCell ref="F49:F51"/>
    <mergeCell ref="G49:G51"/>
    <mergeCell ref="A49:A51"/>
    <mergeCell ref="B49:B51"/>
    <mergeCell ref="C49:C51"/>
    <mergeCell ref="D49:D51"/>
    <mergeCell ref="A12:A14"/>
    <mergeCell ref="B12:B14"/>
    <mergeCell ref="C12:C14"/>
    <mergeCell ref="D12:D14"/>
    <mergeCell ref="E12:E14"/>
    <mergeCell ref="F12:F14"/>
    <mergeCell ref="G12:G14"/>
    <mergeCell ref="F19:F21"/>
    <mergeCell ref="E19:E21"/>
    <mergeCell ref="E16:E18"/>
    <mergeCell ref="F16:F18"/>
    <mergeCell ref="G16:G18"/>
    <mergeCell ref="F35:F37"/>
    <mergeCell ref="G35:G37"/>
    <mergeCell ref="A35:A37"/>
    <mergeCell ref="I26:J28"/>
    <mergeCell ref="I35:J37"/>
    <mergeCell ref="I29:J29"/>
    <mergeCell ref="I31:J31"/>
    <mergeCell ref="F26:F28"/>
    <mergeCell ref="B35:B37"/>
    <mergeCell ref="C35:C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9">
      <selection activeCell="G34" sqref="G34"/>
    </sheetView>
  </sheetViews>
  <sheetFormatPr defaultColWidth="9.140625" defaultRowHeight="12.75"/>
  <cols>
    <col min="1" max="1" width="5.28125" style="216" customWidth="1"/>
    <col min="2" max="2" width="9.140625" style="216" customWidth="1"/>
    <col min="3" max="3" width="11.00390625" style="216" customWidth="1"/>
    <col min="4" max="4" width="5.00390625" style="216" customWidth="1"/>
    <col min="5" max="5" width="36.00390625" style="216" customWidth="1"/>
    <col min="6" max="7" width="17.28125" style="216" customWidth="1"/>
    <col min="8" max="8" width="16.00390625" style="216" customWidth="1"/>
    <col min="9" max="16384" width="9.140625" style="216" customWidth="1"/>
  </cols>
  <sheetData>
    <row r="1" spans="7:8" ht="12.75" customHeight="1">
      <c r="G1" s="217" t="s">
        <v>159</v>
      </c>
      <c r="H1" s="217"/>
    </row>
    <row r="2" spans="7:8" ht="12.75" customHeight="1">
      <c r="G2" s="217" t="s">
        <v>160</v>
      </c>
      <c r="H2" s="217"/>
    </row>
    <row r="3" spans="7:8" ht="12.75" customHeight="1">
      <c r="G3" s="217" t="s">
        <v>161</v>
      </c>
      <c r="H3" s="217"/>
    </row>
    <row r="4" spans="7:8" ht="12.75" customHeight="1">
      <c r="G4" s="217" t="s">
        <v>12</v>
      </c>
      <c r="H4" s="217"/>
    </row>
    <row r="5" spans="1:11" ht="27.75" customHeight="1">
      <c r="A5" s="218" t="s">
        <v>162</v>
      </c>
      <c r="B5" s="218"/>
      <c r="C5" s="218"/>
      <c r="D5" s="218"/>
      <c r="E5" s="218"/>
      <c r="F5" s="218"/>
      <c r="G5" s="218"/>
      <c r="H5" s="218"/>
      <c r="I5" s="219"/>
      <c r="J5" s="219"/>
      <c r="K5" s="219"/>
    </row>
    <row r="6" spans="1:8" ht="19.5" customHeight="1">
      <c r="A6" s="220" t="s">
        <v>52</v>
      </c>
      <c r="B6" s="220" t="s">
        <v>2</v>
      </c>
      <c r="C6" s="220" t="s">
        <v>8</v>
      </c>
      <c r="D6" s="220" t="s">
        <v>163</v>
      </c>
      <c r="E6" s="220" t="s">
        <v>164</v>
      </c>
      <c r="F6" s="108" t="s">
        <v>165</v>
      </c>
      <c r="G6" s="108"/>
      <c r="H6" s="108"/>
    </row>
    <row r="7" spans="1:8" s="223" customFormat="1" ht="10.5" customHeight="1">
      <c r="A7" s="221">
        <v>1</v>
      </c>
      <c r="B7" s="221">
        <v>2</v>
      </c>
      <c r="C7" s="221">
        <v>3</v>
      </c>
      <c r="D7" s="221">
        <v>4</v>
      </c>
      <c r="E7" s="221">
        <v>5</v>
      </c>
      <c r="F7" s="221">
        <v>6</v>
      </c>
      <c r="G7" s="222">
        <v>7</v>
      </c>
      <c r="H7" s="222">
        <v>8</v>
      </c>
    </row>
    <row r="8" spans="1:8" s="223" customFormat="1" ht="23.25" customHeight="1">
      <c r="A8" s="224" t="s">
        <v>166</v>
      </c>
      <c r="B8" s="225"/>
      <c r="C8" s="226"/>
      <c r="D8" s="221"/>
      <c r="E8" s="221" t="s">
        <v>167</v>
      </c>
      <c r="F8" s="221" t="s">
        <v>168</v>
      </c>
      <c r="G8" s="221" t="s">
        <v>169</v>
      </c>
      <c r="H8" s="221" t="s">
        <v>170</v>
      </c>
    </row>
    <row r="9" spans="1:8" s="223" customFormat="1" ht="12.75" customHeight="1">
      <c r="A9" s="227"/>
      <c r="B9" s="221">
        <v>150</v>
      </c>
      <c r="C9" s="221">
        <v>15011</v>
      </c>
      <c r="D9" s="221">
        <v>6639</v>
      </c>
      <c r="E9" s="228" t="s">
        <v>114</v>
      </c>
      <c r="F9" s="229"/>
      <c r="G9" s="229"/>
      <c r="H9" s="229">
        <v>10605</v>
      </c>
    </row>
    <row r="10" spans="1:8" s="223" customFormat="1" ht="12.75" customHeight="1">
      <c r="A10" s="227"/>
      <c r="B10" s="221">
        <v>600</v>
      </c>
      <c r="C10" s="221">
        <v>60014</v>
      </c>
      <c r="D10" s="221">
        <v>6300</v>
      </c>
      <c r="E10" s="228" t="s">
        <v>119</v>
      </c>
      <c r="F10" s="229"/>
      <c r="G10" s="229"/>
      <c r="H10" s="229">
        <v>150000</v>
      </c>
    </row>
    <row r="11" spans="1:8" s="223" customFormat="1" ht="12.75" customHeight="1">
      <c r="A11" s="227"/>
      <c r="B11" s="221">
        <v>630</v>
      </c>
      <c r="C11" s="221">
        <v>63095</v>
      </c>
      <c r="D11" s="221">
        <v>6610</v>
      </c>
      <c r="E11" s="228" t="s">
        <v>171</v>
      </c>
      <c r="F11" s="229"/>
      <c r="G11" s="229"/>
      <c r="H11" s="229">
        <v>137942</v>
      </c>
    </row>
    <row r="12" spans="1:8" s="223" customFormat="1" ht="12.75" customHeight="1">
      <c r="A12" s="227"/>
      <c r="B12" s="221">
        <v>750</v>
      </c>
      <c r="C12" s="221">
        <v>75095</v>
      </c>
      <c r="D12" s="221">
        <v>6639</v>
      </c>
      <c r="E12" s="228" t="s">
        <v>114</v>
      </c>
      <c r="F12" s="229"/>
      <c r="G12" s="229"/>
      <c r="H12" s="229">
        <v>10860</v>
      </c>
    </row>
    <row r="13" spans="1:8" s="223" customFormat="1" ht="12.75" customHeight="1">
      <c r="A13" s="227"/>
      <c r="B13" s="221">
        <v>754</v>
      </c>
      <c r="C13" s="221">
        <v>75421</v>
      </c>
      <c r="D13" s="221">
        <v>6620</v>
      </c>
      <c r="E13" s="228" t="s">
        <v>119</v>
      </c>
      <c r="F13" s="229"/>
      <c r="G13" s="229"/>
      <c r="H13" s="229">
        <v>16000</v>
      </c>
    </row>
    <row r="14" spans="1:8" s="223" customFormat="1" ht="12.75" customHeight="1">
      <c r="A14" s="221"/>
      <c r="B14" s="221">
        <v>900</v>
      </c>
      <c r="C14" s="221">
        <v>90017</v>
      </c>
      <c r="D14" s="221">
        <v>2650</v>
      </c>
      <c r="E14" s="228" t="s">
        <v>149</v>
      </c>
      <c r="F14" s="229"/>
      <c r="G14" s="229">
        <v>235000</v>
      </c>
      <c r="H14" s="229"/>
    </row>
    <row r="15" spans="1:8" s="223" customFormat="1" ht="12.75" customHeight="1">
      <c r="A15" s="221"/>
      <c r="B15" s="221">
        <v>900</v>
      </c>
      <c r="C15" s="221">
        <v>90017</v>
      </c>
      <c r="D15" s="221">
        <v>6210</v>
      </c>
      <c r="E15" s="228" t="s">
        <v>149</v>
      </c>
      <c r="F15" s="229"/>
      <c r="G15" s="229"/>
      <c r="H15" s="229">
        <v>900000</v>
      </c>
    </row>
    <row r="16" spans="1:8" ht="12.75" customHeight="1">
      <c r="A16" s="221"/>
      <c r="B16" s="221">
        <v>921</v>
      </c>
      <c r="C16" s="221">
        <v>92109</v>
      </c>
      <c r="D16" s="221">
        <v>2480</v>
      </c>
      <c r="E16" s="228" t="s">
        <v>153</v>
      </c>
      <c r="F16" s="230">
        <v>210600</v>
      </c>
      <c r="G16" s="229"/>
      <c r="H16" s="229">
        <v>0</v>
      </c>
    </row>
    <row r="17" spans="1:8" ht="12.75" customHeight="1">
      <c r="A17" s="231"/>
      <c r="B17" s="221">
        <v>921</v>
      </c>
      <c r="C17" s="221">
        <v>92109</v>
      </c>
      <c r="D17" s="231">
        <v>6229</v>
      </c>
      <c r="E17" s="228" t="s">
        <v>153</v>
      </c>
      <c r="F17" s="230">
        <v>0</v>
      </c>
      <c r="G17" s="229"/>
      <c r="H17" s="229">
        <v>280086</v>
      </c>
    </row>
    <row r="18" spans="1:8" ht="12.75" customHeight="1">
      <c r="A18" s="231"/>
      <c r="B18" s="221">
        <v>921</v>
      </c>
      <c r="C18" s="221">
        <v>92116</v>
      </c>
      <c r="D18" s="231">
        <v>2480</v>
      </c>
      <c r="E18" s="228" t="s">
        <v>155</v>
      </c>
      <c r="F18" s="230">
        <v>133000</v>
      </c>
      <c r="G18" s="229"/>
      <c r="H18" s="229">
        <v>0</v>
      </c>
    </row>
    <row r="19" spans="1:8" ht="12.75" customHeight="1">
      <c r="A19" s="221"/>
      <c r="B19" s="221">
        <v>921</v>
      </c>
      <c r="C19" s="221">
        <v>92116</v>
      </c>
      <c r="D19" s="221">
        <v>6229</v>
      </c>
      <c r="E19" s="228" t="s">
        <v>155</v>
      </c>
      <c r="F19" s="230">
        <v>0</v>
      </c>
      <c r="G19" s="229"/>
      <c r="H19" s="230">
        <v>173027</v>
      </c>
    </row>
    <row r="20" spans="1:8" ht="21" customHeight="1">
      <c r="A20" s="232" t="s">
        <v>172</v>
      </c>
      <c r="B20" s="232"/>
      <c r="C20" s="232"/>
      <c r="D20" s="221"/>
      <c r="E20" s="233" t="s">
        <v>164</v>
      </c>
      <c r="F20" s="230"/>
      <c r="G20" s="229"/>
      <c r="H20" s="230"/>
    </row>
    <row r="21" spans="1:8" ht="42.75" customHeight="1">
      <c r="A21" s="227"/>
      <c r="B21" s="221">
        <v>801</v>
      </c>
      <c r="C21" s="221">
        <v>80101</v>
      </c>
      <c r="D21" s="221">
        <v>2590</v>
      </c>
      <c r="E21" s="228" t="s">
        <v>173</v>
      </c>
      <c r="F21" s="229">
        <v>304560</v>
      </c>
      <c r="G21" s="229"/>
      <c r="H21" s="230"/>
    </row>
    <row r="22" spans="1:8" ht="42.75" customHeight="1">
      <c r="A22" s="227"/>
      <c r="B22" s="221">
        <v>801</v>
      </c>
      <c r="C22" s="221">
        <v>80103</v>
      </c>
      <c r="D22" s="221">
        <v>2590</v>
      </c>
      <c r="E22" s="228" t="s">
        <v>173</v>
      </c>
      <c r="F22" s="229">
        <v>36559</v>
      </c>
      <c r="G22" s="229"/>
      <c r="H22" s="230"/>
    </row>
    <row r="23" spans="1:8" ht="42.75" customHeight="1">
      <c r="A23" s="227"/>
      <c r="B23" s="221">
        <v>801</v>
      </c>
      <c r="C23" s="221">
        <v>80113</v>
      </c>
      <c r="D23" s="221">
        <v>2590</v>
      </c>
      <c r="E23" s="228" t="s">
        <v>173</v>
      </c>
      <c r="F23" s="229">
        <v>5659</v>
      </c>
      <c r="G23" s="229"/>
      <c r="H23" s="230"/>
    </row>
    <row r="24" spans="1:8" ht="30" customHeight="1">
      <c r="A24" s="234" t="s">
        <v>157</v>
      </c>
      <c r="B24" s="235"/>
      <c r="C24" s="235"/>
      <c r="D24" s="235"/>
      <c r="E24" s="236"/>
      <c r="F24" s="237">
        <f>SUM(F9:F23)</f>
        <v>690378</v>
      </c>
      <c r="G24" s="237">
        <f>SUM(G14:G20)</f>
        <v>235000</v>
      </c>
      <c r="H24" s="237">
        <f>SUM(H9:H20)</f>
        <v>1678520</v>
      </c>
    </row>
    <row r="26" spans="1:7" ht="11.25">
      <c r="A26" s="238"/>
      <c r="G26" s="216" t="s">
        <v>31</v>
      </c>
    </row>
    <row r="27" ht="11.25">
      <c r="G27" s="216" t="s">
        <v>175</v>
      </c>
    </row>
  </sheetData>
  <mergeCells count="9">
    <mergeCell ref="A5:H5"/>
    <mergeCell ref="A24:E24"/>
    <mergeCell ref="A8:C8"/>
    <mergeCell ref="F6:H6"/>
    <mergeCell ref="A20:C20"/>
    <mergeCell ref="G1:H1"/>
    <mergeCell ref="G2:H2"/>
    <mergeCell ref="G3:H3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Bogdan</cp:lastModifiedBy>
  <cp:lastPrinted>2009-09-16T11:17:07Z</cp:lastPrinted>
  <dcterms:created xsi:type="dcterms:W3CDTF">2009-01-06T09:27:06Z</dcterms:created>
  <dcterms:modified xsi:type="dcterms:W3CDTF">2010-03-16T12:47:05Z</dcterms:modified>
  <cp:category/>
  <cp:version/>
  <cp:contentType/>
  <cp:contentStatus/>
</cp:coreProperties>
</file>