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400" windowHeight="9210" activeTab="3"/>
  </bookViews>
  <sheets>
    <sheet name="Zal 1" sheetId="1" r:id="rId1"/>
    <sheet name="Zal 2" sheetId="2" r:id="rId2"/>
    <sheet name="zal 3" sheetId="3" r:id="rId3"/>
    <sheet name="Zal 4" sheetId="4" r:id="rId4"/>
    <sheet name="Zal 5" sheetId="5" r:id="rId5"/>
  </sheets>
  <definedNames>
    <definedName name="_xlnm.Print_Titles" localSheetId="2">'zal 3'!$7:$11</definedName>
  </definedNames>
  <calcPr fullCalcOnLoad="1"/>
</workbook>
</file>

<file path=xl/sharedStrings.xml><?xml version="1.0" encoding="utf-8"?>
<sst xmlns="http://schemas.openxmlformats.org/spreadsheetml/2006/main" count="355" uniqueCount="189">
  <si>
    <t xml:space="preserve">Załącznik Nr 1 </t>
  </si>
  <si>
    <t>Klasyfikacja budżetowa</t>
  </si>
  <si>
    <t>Dział</t>
  </si>
  <si>
    <t>§</t>
  </si>
  <si>
    <t>Treść</t>
  </si>
  <si>
    <t>Kwota</t>
  </si>
  <si>
    <t>Zmniejszenia</t>
  </si>
  <si>
    <t>Zwiększenia</t>
  </si>
  <si>
    <t>Rozdział</t>
  </si>
  <si>
    <t>Razem</t>
  </si>
  <si>
    <t>Zmiany w planie dochodów w budżecie gminy na 2010 rok</t>
  </si>
  <si>
    <t>Pozostała działalność</t>
  </si>
  <si>
    <t>Administracja publiczna</t>
  </si>
  <si>
    <t>2007</t>
  </si>
  <si>
    <t>Dotacje celowe w ramach programów finansowanych z udziałem środków europejskich oraz środków, o których mowa w art.. 5 ust. 1 pkt 3 oraz ust. 3 pkt.5 i 6 ustawy, lub płatności w ramach budżetu środków europejskich</t>
  </si>
  <si>
    <t>2009</t>
  </si>
  <si>
    <t>z dnia 14 kwietnia 2010 r.</t>
  </si>
  <si>
    <t>Kultura i ochrona dziedzictwa narodowego</t>
  </si>
  <si>
    <r>
      <t xml:space="preserve">do Uchwały Nr </t>
    </r>
    <r>
      <rPr>
        <sz val="10"/>
        <rFont val="Arial"/>
        <family val="2"/>
      </rPr>
      <t>XLIV</t>
    </r>
    <r>
      <rPr>
        <vertAlign val="superscript"/>
        <sz val="10"/>
        <rFont val="Arial"/>
        <family val="2"/>
      </rPr>
      <t xml:space="preserve"> N</t>
    </r>
    <r>
      <rPr>
        <sz val="10"/>
        <rFont val="Arial"/>
        <family val="2"/>
      </rPr>
      <t>/232</t>
    </r>
    <r>
      <rPr>
        <sz val="10"/>
        <rFont val="Arial"/>
        <family val="0"/>
      </rPr>
      <t xml:space="preserve"> /10</t>
    </r>
  </si>
  <si>
    <t>Rady Gminy Somianka</t>
  </si>
  <si>
    <t>Przewodniczący Rady Gminy</t>
  </si>
  <si>
    <t xml:space="preserve">   /-/ Tadeusz Jacek Tolak</t>
  </si>
  <si>
    <t xml:space="preserve">Załącznik Nr 2 </t>
  </si>
  <si>
    <t>rady Gminy Somianka</t>
  </si>
  <si>
    <t>Zmiany w planie wydatków w budżecie gminy na 2010 rok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</si>
  <si>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</si>
  <si>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</si>
  <si>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</si>
  <si>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</si>
  <si>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</si>
  <si>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</si>
  <si>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t>Różne opłaty i składki</t>
  </si>
  <si>
    <t>Zakup akcesoriów komputerowych w tym programów i licencji</t>
  </si>
  <si>
    <t>Wydatki na zakupy inwestycyjne jednostek budżetowych</t>
  </si>
  <si>
    <r>
      <t>do Uchwały Nr XLIV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/232</t>
    </r>
    <r>
      <rPr>
        <sz val="10"/>
        <rFont val="Arial"/>
        <family val="0"/>
      </rPr>
      <t>/10</t>
    </r>
  </si>
  <si>
    <t>Załącznik Nr 3</t>
  </si>
  <si>
    <t xml:space="preserve">Rady Gminy </t>
  </si>
  <si>
    <t>Zadania inwestycyjne w 2010 r.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</si>
  <si>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</si>
  <si>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</si>
  <si>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</si>
  <si>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</si>
  <si>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</si>
  <si>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</si>
  <si>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</si>
  <si>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</si>
  <si>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</si>
  <si>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</si>
  <si>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kredyty,
pożyczki i obligacje</t>
  </si>
  <si>
    <t>środki pochodzące
z innych  źródeł*</t>
  </si>
  <si>
    <t>środki wymienione
w art. 5 ust. 1 pkt 2 i 3 u.f.p.</t>
  </si>
  <si>
    <t>1.</t>
  </si>
  <si>
    <t>150</t>
  </si>
  <si>
    <t>15011</t>
  </si>
  <si>
    <t>Przyspieszenie wzrostu konkurencyjności województwa mazowieckiego przez budowanie społeczeństwa informacyjnego i gospodarki opartej na wiedzy, poprzez stworzenie zintegrowanych baz wiedzy na mazowszu</t>
  </si>
  <si>
    <t>Województwo Mazowieckie</t>
  </si>
  <si>
    <t>Razem dz. 010</t>
  </si>
  <si>
    <t>2.</t>
  </si>
  <si>
    <t>600</t>
  </si>
  <si>
    <t>60014</t>
  </si>
  <si>
    <t>Dotacja celowa na pomoc finansową udzelaną między jst na dofinansowanie zadań inwestycyjnych i zakupów inwestycyjnych zadanie pod nazwą "Przebudowa/ odnowa drogi powiatowej w miejscowościach 
-Michalin
-Celinowo</t>
  </si>
  <si>
    <t>Starostwo Powiatowe w Wyszkowie</t>
  </si>
  <si>
    <t>60016</t>
  </si>
  <si>
    <t xml:space="preserve">Przebudowa/odnowa dróg gminnych relacji:
-przez m. Ulasek-Wólka Somiankowska-Kręgi
- przez m. Somianka
- przez m. Barcice                                      
- przez m.Nowe Płudy 
- przez m. Jackowo Górne                      </t>
  </si>
  <si>
    <t>Urząd Gminy</t>
  </si>
  <si>
    <t>Przebudowa nawierzchni żwirowej na asfaltową drogi gminnej relacji Suwin- Ciski</t>
  </si>
  <si>
    <t>Razem dz. 600</t>
  </si>
  <si>
    <t>63095</t>
  </si>
  <si>
    <t>Rozwój markowego produktu turystycznego Puszcza Biała i Kamieniecka</t>
  </si>
  <si>
    <t>Urząd Gminy Wyszków</t>
  </si>
  <si>
    <t>Razem dz. 630</t>
  </si>
  <si>
    <t>700</t>
  </si>
  <si>
    <t>70095</t>
  </si>
  <si>
    <t>Zagospodarowanie centrum miejscowości Wola Mystkowska wraz z budową chodnika i oświetlenia</t>
  </si>
  <si>
    <t>Razem dz. 700</t>
  </si>
  <si>
    <t>750</t>
  </si>
  <si>
    <t>75023</t>
  </si>
  <si>
    <t>Zakup komputerów</t>
  </si>
  <si>
    <t>75095</t>
  </si>
  <si>
    <t>Rozwój elektronicznej administracji w samorządach województwa mazowieckiego wspomagającej niwelowanie dwudzielności potencjału województwa</t>
  </si>
  <si>
    <t>Województwo Mazowiecke</t>
  </si>
  <si>
    <t>Razem dz. 750</t>
  </si>
  <si>
    <t>754</t>
  </si>
  <si>
    <t>75421</t>
  </si>
  <si>
    <t>Wsparcie techniczne powiatowego systemu reagowania kryzysowego oraz ratowniczo - gaśniczego w zakresie ratownictwa ekologicznego i chemicznego w powiecie wyszkowskim</t>
  </si>
  <si>
    <t>Razem dz. 754</t>
  </si>
  <si>
    <t>Budowa hali sportowej wraz z pomieszczeniami socjalnymi przy ZS w Woli Mystkowskiej</t>
  </si>
  <si>
    <t>Remont i wyposażenie obiektu przedszkolnego wraz z pracownią komputerową i biblioteką przy Zespole Szkół w Woli Mystkowskiej</t>
  </si>
  <si>
    <t>Razem dz. 801</t>
  </si>
  <si>
    <t>Budowa punktów świetlnych w m. Popowo Letnisko</t>
  </si>
  <si>
    <t xml:space="preserve">Dotacje celowe z budżetu na finansowanie lub dofinansowanie kosztów realizacji inwestycji i zakupów inwestycyjnych zakładów budżetowych na zadanie pn.
"Uporządkowanie gospodarki wodno - ściekowej na terenie Gminy Somianka - budowa stacji uzdatniania wody </t>
  </si>
  <si>
    <t>Zakład Gospodarki Komunalnej</t>
  </si>
  <si>
    <t>Dotacje celowe z budżetu na finansowanie lub dofinansowanie kosztów realizacji inwestycji i zakupów inwestycyjnych zakładów budżetowych na zadanie pn.Budowa sieci wodociągowej w m. Wola Mystkowska</t>
  </si>
  <si>
    <t>Razem dz. 900</t>
  </si>
  <si>
    <t>Remont budynku GOK wraz z zagospodarowaniem terenu stanowiacego centrum miejscowości Somianka Parcele</t>
  </si>
  <si>
    <t>Gminny Ośrodek Kultury</t>
  </si>
  <si>
    <t>Remont elewacji zewnętrznej budynku i adaptacja pomieszczeń pod filię gminnej biblioteki publicznej w Wólce Somiankowskiej wraz z zagospodarowaniem przestrzeni pod plac zabaw</t>
  </si>
  <si>
    <t>Gminna Biblioteka Publiczna</t>
  </si>
  <si>
    <t>Zakupy inwestycyjne w ramach cross-financing</t>
  </si>
  <si>
    <t>Razem dz. 921</t>
  </si>
  <si>
    <t>Ogółem</t>
  </si>
  <si>
    <t>x</t>
  </si>
  <si>
    <r>
      <t>do Uchwały Budżetowej Nr XLIV</t>
    </r>
    <r>
      <rPr>
        <vertAlign val="superscript"/>
        <sz val="8"/>
        <rFont val="Arial"/>
        <family val="2"/>
      </rPr>
      <t>N</t>
    </r>
    <r>
      <rPr>
        <sz val="8"/>
        <rFont val="Arial"/>
        <family val="2"/>
      </rPr>
      <t>232</t>
    </r>
    <r>
      <rPr>
        <sz val="8"/>
        <rFont val="Arial"/>
        <family val="0"/>
      </rPr>
      <t>/10</t>
    </r>
  </si>
  <si>
    <t xml:space="preserve">Załącznik Nr 5 </t>
  </si>
  <si>
    <t>Przeniesienia w planie wydatków w  budżecie gminy na 2010 rok</t>
  </si>
  <si>
    <t>Bezpieczeństwo publiczne i ochrona przeciwpożarowa</t>
  </si>
  <si>
    <t>Komendy wojewódzkie Policji</t>
  </si>
  <si>
    <t>3000</t>
  </si>
  <si>
    <t xml:space="preserve">Wpłaty jednostek na państwowy fundusz celowy </t>
  </si>
  <si>
    <t>Ochotnicze straże pożarne</t>
  </si>
  <si>
    <t>4210</t>
  </si>
  <si>
    <t>Załącznik Nr 4</t>
  </si>
  <si>
    <t>z dnia 14 kwietnia 2010 r. 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</si>
  <si>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</si>
  <si>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</si>
  <si>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</si>
  <si>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</si>
  <si>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</si>
  <si>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</si>
  <si>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</si>
  <si>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</si>
  <si>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</si>
  <si>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</si>
  <si>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</si>
  <si>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</si>
  <si>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</si>
  <si>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</si>
  <si>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</si>
  <si>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</si>
  <si>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</si>
  <si>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</si>
  <si>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</si>
  <si>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</si>
  <si>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</si>
  <si>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</si>
  <si>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</si>
  <si>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</si>
  <si>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Regionalny Program Operacyjny Województwa Mazowieckiego 2007-2013</t>
  </si>
  <si>
    <t>Priorytet:</t>
  </si>
  <si>
    <t>I Tworzenie warunków dla rozwoju potencjału innwacyjnego i przedsiębiorczości na Mazowszu</t>
  </si>
  <si>
    <t>Działanie:</t>
  </si>
  <si>
    <t>1.7 Promocja Gospodarcza</t>
  </si>
  <si>
    <t>Nazwa projektu:</t>
  </si>
  <si>
    <t>Przyspieszenie wzrostu konkurencyjności województwa mazowieckiego, przez budowanie społeczeństwa informacyjnego i gospodarki opartej na wiedzy poprzez stworzenie zintegrowanych baz wiedzy o Mazowszu.</t>
  </si>
  <si>
    <t>Razem wydatki:</t>
  </si>
  <si>
    <t xml:space="preserve"> z tego 2010 r.</t>
  </si>
  <si>
    <t>2011r.</t>
  </si>
  <si>
    <t>2012 r</t>
  </si>
  <si>
    <t>Program Rozwoju Obszarów wiejskich</t>
  </si>
  <si>
    <t>1.2</t>
  </si>
  <si>
    <t>Jakość życia na obszarach wiejskich i różnicowanie gospodarki wiejskiej</t>
  </si>
  <si>
    <t>Odnowa i rozwój wsi</t>
  </si>
  <si>
    <t>Zagospodarowanie centrum miejscowości Wola Mystkowska wraz z budową cuodnika i oświetlenia ulicznego</t>
  </si>
  <si>
    <t>1.3</t>
  </si>
  <si>
    <t>II Przyspieszenie e-Rozwoju Mazowsza</t>
  </si>
  <si>
    <t>2.2 Rozwój e-usług</t>
  </si>
  <si>
    <t>Rozwój elektronicznej administracji w samorządach województwa mazowieckiego wspomagajacej niwelowanie dwudzielności potencjału województwa</t>
  </si>
  <si>
    <t>z tego 2010 r.</t>
  </si>
  <si>
    <t>2011 r.</t>
  </si>
  <si>
    <t>2012 r.</t>
  </si>
  <si>
    <t>Program Rozwoju Obszarów wiejskich 2007-2013</t>
  </si>
  <si>
    <t>1.4</t>
  </si>
  <si>
    <t>Remont budynku Gminnego Ośrodka Kultury wraz z zagospodarowaniem terenu stanowiącego centrum miejscowości</t>
  </si>
  <si>
    <t>1.5</t>
  </si>
  <si>
    <t>Remont elewacji zewnętrznej budynku i adaptacja pomieszczeń pod filię gminnej biblioteki publicznej</t>
  </si>
  <si>
    <t>1.6</t>
  </si>
  <si>
    <t>Program Operacyjny Kapitał Ludzki 2007-2013</t>
  </si>
  <si>
    <t>IX Rozwój wykształcenia i kompetencji w regionach</t>
  </si>
  <si>
    <t>9.5 Oddolne inicjatywy edukacyjne na obszarach wiejskich</t>
  </si>
  <si>
    <t>Taniec dobry na wszystko-aktywna forma edukacji dla dzieci i młodzieży</t>
  </si>
  <si>
    <t>rażem wydatki</t>
  </si>
  <si>
    <t>Wydatki bieżące razem:</t>
  </si>
  <si>
    <t>2.1</t>
  </si>
  <si>
    <t>Mobilni zawodowo-równanie szans mieszkańców Woli Mystkowskieji i okolic na terenie gminy Somianka</t>
  </si>
  <si>
    <t>z tego: 2010</t>
  </si>
  <si>
    <t>401-475</t>
  </si>
  <si>
    <t>2.2</t>
  </si>
  <si>
    <t>Mobilni zawodowo-równanie szans mieszkańców Somianki i okolic na terenie gminy Somianka</t>
  </si>
  <si>
    <t>2.3</t>
  </si>
  <si>
    <t>9.1 Wyrównanie szans edukacyjnych i zapewnienie wysokiej jakości usług edukacyjnych świadczonych w systemie oświaty</t>
  </si>
  <si>
    <t>"Mazowieckie Ośrodki Przedszkolne</t>
  </si>
  <si>
    <t>z tego: 2009 r.</t>
  </si>
  <si>
    <t>302-444</t>
  </si>
  <si>
    <t>2.4</t>
  </si>
  <si>
    <t>411-475</t>
  </si>
  <si>
    <t>Ogółem (1+2)</t>
  </si>
  <si>
    <t>,</t>
  </si>
  <si>
    <t xml:space="preserve">    /-/ Tadeusz Jacek Tolak</t>
  </si>
  <si>
    <r>
      <t>do Uchwały Budżetowej Nr XLIV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 xml:space="preserve">/232/10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</si>
</sst>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2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165" fontId="0" fillId="0" borderId="1" xfId="0" applyNumberFormat="1" applyFont="1" applyBorder="1" applyAlignment="1">
      <alignment/>
    </xf>
    <xf numFmtId="165" fontId="15" fillId="0" borderId="7" xfId="15" applyNumberFormat="1" applyFont="1" applyBorder="1" applyAlignment="1">
      <alignment horizontal="center" vertical="center"/>
    </xf>
    <xf numFmtId="165" fontId="15" fillId="0" borderId="8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1" fillId="0" borderId="1" xfId="15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165" fontId="15" fillId="0" borderId="3" xfId="15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165" fontId="15" fillId="0" borderId="9" xfId="15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165" fontId="15" fillId="0" borderId="10" xfId="15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65" fontId="15" fillId="0" borderId="11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5" fontId="17" fillId="0" borderId="1" xfId="15" applyNumberFormat="1" applyFont="1" applyBorder="1" applyAlignment="1">
      <alignment horizontal="center" vertical="center"/>
    </xf>
    <xf numFmtId="165" fontId="17" fillId="0" borderId="5" xfId="15" applyNumberFormat="1" applyFont="1" applyBorder="1" applyAlignment="1">
      <alignment horizontal="center" vertical="center"/>
    </xf>
    <xf numFmtId="165" fontId="17" fillId="0" borderId="4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5" fillId="0" borderId="6" xfId="15" applyNumberFormat="1" applyFont="1" applyBorder="1" applyAlignment="1">
      <alignment horizontal="center" vertical="center"/>
    </xf>
    <xf numFmtId="165" fontId="15" fillId="0" borderId="2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15" applyNumberFormat="1" applyFont="1" applyBorder="1" applyAlignment="1">
      <alignment horizontal="center" vertical="center"/>
    </xf>
    <xf numFmtId="165" fontId="15" fillId="0" borderId="5" xfId="15" applyNumberFormat="1" applyFont="1" applyBorder="1" applyAlignment="1">
      <alignment horizontal="center" vertical="center"/>
    </xf>
    <xf numFmtId="165" fontId="15" fillId="0" borderId="4" xfId="15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165" fontId="15" fillId="0" borderId="1" xfId="15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justify" vertical="center" wrapText="1"/>
    </xf>
    <xf numFmtId="165" fontId="17" fillId="0" borderId="9" xfId="15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165" fontId="17" fillId="0" borderId="11" xfId="15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justify" vertical="center" wrapText="1"/>
    </xf>
    <xf numFmtId="165" fontId="15" fillId="0" borderId="11" xfId="15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5" fontId="15" fillId="0" borderId="1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justify" vertical="center" wrapText="1"/>
    </xf>
    <xf numFmtId="165" fontId="10" fillId="0" borderId="9" xfId="15" applyNumberFormat="1" applyFont="1" applyBorder="1" applyAlignment="1">
      <alignment horizontal="center" vertical="center"/>
    </xf>
    <xf numFmtId="165" fontId="15" fillId="0" borderId="9" xfId="15" applyNumberFormat="1" applyFont="1" applyBorder="1" applyAlignment="1">
      <alignment horizontal="center" vertical="center"/>
    </xf>
    <xf numFmtId="165" fontId="15" fillId="0" borderId="5" xfId="15" applyNumberFormat="1" applyFont="1" applyBorder="1" applyAlignment="1">
      <alignment horizontal="center" vertical="center"/>
    </xf>
    <xf numFmtId="165" fontId="15" fillId="0" borderId="4" xfId="15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5" fillId="0" borderId="14" xfId="15" applyNumberFormat="1" applyFont="1" applyBorder="1" applyAlignment="1">
      <alignment vertical="center"/>
    </xf>
    <xf numFmtId="165" fontId="15" fillId="0" borderId="15" xfId="15" applyNumberFormat="1" applyFont="1" applyBorder="1" applyAlignment="1">
      <alignment vertical="center"/>
    </xf>
    <xf numFmtId="165" fontId="15" fillId="0" borderId="16" xfId="15" applyNumberFormat="1" applyFont="1" applyBorder="1" applyAlignment="1">
      <alignment vertical="center"/>
    </xf>
    <xf numFmtId="165" fontId="15" fillId="0" borderId="17" xfId="15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165" fontId="15" fillId="0" borderId="18" xfId="15" applyNumberFormat="1" applyFont="1" applyBorder="1" applyAlignment="1">
      <alignment horizontal="center" vertical="center"/>
    </xf>
    <xf numFmtId="165" fontId="15" fillId="0" borderId="19" xfId="15" applyNumberFormat="1" applyFont="1" applyBorder="1" applyAlignment="1">
      <alignment vertical="center"/>
    </xf>
    <xf numFmtId="165" fontId="15" fillId="0" borderId="20" xfId="15" applyNumberFormat="1" applyFont="1" applyBorder="1" applyAlignment="1">
      <alignment vertical="center"/>
    </xf>
    <xf numFmtId="165" fontId="17" fillId="0" borderId="18" xfId="15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165" fontId="17" fillId="0" borderId="10" xfId="15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5" fontId="0" fillId="0" borderId="1" xfId="15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65" fontId="15" fillId="0" borderId="22" xfId="15" applyNumberFormat="1" applyFont="1" applyBorder="1" applyAlignment="1">
      <alignment horizontal="center" vertical="center"/>
    </xf>
    <xf numFmtId="165" fontId="15" fillId="0" borderId="5" xfId="15" applyNumberFormat="1" applyFont="1" applyBorder="1" applyAlignment="1">
      <alignment horizontal="center" vertical="center"/>
    </xf>
    <xf numFmtId="165" fontId="15" fillId="0" borderId="4" xfId="15" applyNumberFormat="1" applyFont="1" applyBorder="1" applyAlignment="1">
      <alignment horizontal="center" vertical="center"/>
    </xf>
    <xf numFmtId="165" fontId="17" fillId="0" borderId="5" xfId="15" applyNumberFormat="1" applyFont="1" applyBorder="1" applyAlignment="1">
      <alignment horizontal="center" vertical="center"/>
    </xf>
    <xf numFmtId="165" fontId="17" fillId="0" borderId="4" xfId="15" applyNumberFormat="1" applyFont="1" applyBorder="1" applyAlignment="1">
      <alignment horizontal="center" vertical="center"/>
    </xf>
    <xf numFmtId="165" fontId="15" fillId="0" borderId="9" xfId="15" applyNumberFormat="1" applyFont="1" applyBorder="1" applyAlignment="1">
      <alignment horizontal="center" vertical="center"/>
    </xf>
    <xf numFmtId="165" fontId="15" fillId="0" borderId="10" xfId="15" applyNumberFormat="1" applyFont="1" applyBorder="1" applyAlignment="1">
      <alignment horizontal="center" vertical="center"/>
    </xf>
    <xf numFmtId="165" fontId="15" fillId="0" borderId="11" xfId="15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165" fontId="15" fillId="0" borderId="23" xfId="15" applyNumberFormat="1" applyFont="1" applyBorder="1" applyAlignment="1">
      <alignment horizontal="center" vertical="center"/>
    </xf>
    <xf numFmtId="165" fontId="15" fillId="0" borderId="24" xfId="15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5" fontId="17" fillId="0" borderId="23" xfId="15" applyNumberFormat="1" applyFont="1" applyBorder="1" applyAlignment="1">
      <alignment horizontal="center" vertical="center"/>
    </xf>
    <xf numFmtId="165" fontId="17" fillId="0" borderId="24" xfId="15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5" fontId="17" fillId="0" borderId="8" xfId="15" applyNumberFormat="1" applyFont="1" applyBorder="1" applyAlignment="1">
      <alignment horizontal="center" vertical="center"/>
    </xf>
    <xf numFmtId="165" fontId="17" fillId="0" borderId="22" xfId="15" applyNumberFormat="1" applyFont="1" applyBorder="1" applyAlignment="1">
      <alignment horizontal="center" vertical="center"/>
    </xf>
    <xf numFmtId="165" fontId="15" fillId="0" borderId="5" xfId="15" applyNumberFormat="1" applyFont="1" applyBorder="1" applyAlignment="1">
      <alignment horizontal="center" vertical="center"/>
    </xf>
    <xf numFmtId="165" fontId="15" fillId="0" borderId="4" xfId="15" applyNumberFormat="1" applyFont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18" applyFont="1" applyAlignment="1">
      <alignment horizontal="center"/>
      <protection/>
    </xf>
    <xf numFmtId="0" fontId="25" fillId="0" borderId="0" xfId="0" applyFont="1" applyAlignment="1">
      <alignment/>
    </xf>
    <xf numFmtId="0" fontId="25" fillId="0" borderId="0" xfId="18" applyFont="1">
      <alignment/>
      <protection/>
    </xf>
    <xf numFmtId="0" fontId="24" fillId="2" borderId="1" xfId="18" applyFont="1" applyFill="1" applyBorder="1" applyAlignment="1">
      <alignment horizontal="center" vertical="center"/>
      <protection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2" borderId="1" xfId="18" applyFont="1" applyFill="1" applyBorder="1" applyAlignment="1">
      <alignment horizontal="center" vertical="center" wrapText="1"/>
      <protection/>
    </xf>
    <xf numFmtId="0" fontId="25" fillId="0" borderId="1" xfId="18" applyFont="1" applyBorder="1" applyAlignment="1">
      <alignment horizontal="center" vertical="center"/>
      <protection/>
    </xf>
    <xf numFmtId="0" fontId="24" fillId="0" borderId="25" xfId="18" applyFont="1" applyBorder="1" applyAlignment="1">
      <alignment horizontal="center"/>
      <protection/>
    </xf>
    <xf numFmtId="0" fontId="24" fillId="0" borderId="1" xfId="18" applyFont="1" applyBorder="1" applyAlignment="1">
      <alignment wrapText="1"/>
      <protection/>
    </xf>
    <xf numFmtId="165" fontId="24" fillId="0" borderId="1" xfId="15" applyNumberFormat="1" applyFont="1" applyBorder="1" applyAlignment="1">
      <alignment horizontal="center"/>
    </xf>
    <xf numFmtId="165" fontId="24" fillId="0" borderId="1" xfId="15" applyNumberFormat="1" applyFont="1" applyBorder="1" applyAlignment="1">
      <alignment/>
    </xf>
    <xf numFmtId="0" fontId="25" fillId="0" borderId="26" xfId="18" applyFont="1" applyBorder="1" applyAlignment="1">
      <alignment horizontal="center" vertical="center"/>
      <protection/>
    </xf>
    <xf numFmtId="0" fontId="25" fillId="0" borderId="1" xfId="18" applyFont="1" applyBorder="1">
      <alignment/>
      <protection/>
    </xf>
    <xf numFmtId="165" fontId="25" fillId="0" borderId="1" xfId="15" applyNumberFormat="1" applyFont="1" applyBorder="1" applyAlignment="1">
      <alignment horizontal="left"/>
    </xf>
    <xf numFmtId="165" fontId="25" fillId="0" borderId="5" xfId="15" applyNumberFormat="1" applyFont="1" applyBorder="1" applyAlignment="1">
      <alignment horizontal="left" wrapText="1"/>
    </xf>
    <xf numFmtId="165" fontId="25" fillId="0" borderId="13" xfId="15" applyNumberFormat="1" applyFont="1" applyBorder="1" applyAlignment="1">
      <alignment horizontal="left" wrapText="1"/>
    </xf>
    <xf numFmtId="165" fontId="25" fillId="0" borderId="4" xfId="15" applyNumberFormat="1" applyFont="1" applyBorder="1" applyAlignment="1">
      <alignment horizontal="left" wrapText="1"/>
    </xf>
    <xf numFmtId="165" fontId="25" fillId="0" borderId="1" xfId="15" applyNumberFormat="1" applyFont="1" applyBorder="1" applyAlignment="1">
      <alignment/>
    </xf>
    <xf numFmtId="0" fontId="25" fillId="0" borderId="1" xfId="18" applyFont="1" applyBorder="1" applyAlignment="1">
      <alignment/>
      <protection/>
    </xf>
    <xf numFmtId="165" fontId="25" fillId="0" borderId="1" xfId="18" applyNumberFormat="1" applyFont="1" applyBorder="1" applyAlignment="1">
      <alignment/>
      <protection/>
    </xf>
    <xf numFmtId="165" fontId="25" fillId="0" borderId="1" xfId="15" applyNumberFormat="1" applyFont="1" applyBorder="1" applyAlignment="1">
      <alignment/>
    </xf>
    <xf numFmtId="0" fontId="25" fillId="0" borderId="26" xfId="18" applyFont="1" applyBorder="1" applyAlignment="1">
      <alignment horizontal="center" vertical="center"/>
      <protection/>
    </xf>
    <xf numFmtId="0" fontId="25" fillId="0" borderId="27" xfId="18" applyFont="1" applyBorder="1" applyAlignment="1">
      <alignment horizontal="center" vertical="center"/>
      <protection/>
    </xf>
    <xf numFmtId="0" fontId="25" fillId="0" borderId="10" xfId="18" applyFont="1" applyBorder="1" applyAlignment="1">
      <alignment horizontal="center" vertical="center"/>
      <protection/>
    </xf>
    <xf numFmtId="3" fontId="25" fillId="0" borderId="1" xfId="18" applyNumberFormat="1" applyFont="1" applyBorder="1" applyAlignment="1">
      <alignment/>
      <protection/>
    </xf>
    <xf numFmtId="0" fontId="25" fillId="0" borderId="28" xfId="18" applyFont="1" applyBorder="1" applyAlignment="1">
      <alignment horizontal="center" vertical="center"/>
      <protection/>
    </xf>
    <xf numFmtId="0" fontId="25" fillId="0" borderId="1" xfId="18" applyFont="1" applyBorder="1" applyAlignment="1">
      <alignment horizontal="left"/>
      <protection/>
    </xf>
    <xf numFmtId="0" fontId="25" fillId="0" borderId="1" xfId="0" applyFont="1" applyBorder="1" applyAlignment="1">
      <alignment/>
    </xf>
    <xf numFmtId="165" fontId="25" fillId="0" borderId="1" xfId="18" applyNumberFormat="1" applyFont="1" applyBorder="1">
      <alignment/>
      <protection/>
    </xf>
    <xf numFmtId="43" fontId="25" fillId="0" borderId="27" xfId="15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43" fontId="25" fillId="0" borderId="10" xfId="15" applyNumberFormat="1" applyFont="1" applyBorder="1" applyAlignment="1">
      <alignment horizontal="center" vertical="center"/>
    </xf>
    <xf numFmtId="0" fontId="24" fillId="0" borderId="13" xfId="18" applyFont="1" applyBorder="1" applyAlignment="1">
      <alignment/>
      <protection/>
    </xf>
    <xf numFmtId="0" fontId="24" fillId="0" borderId="4" xfId="18" applyFont="1" applyBorder="1" applyAlignment="1">
      <alignment/>
      <protection/>
    </xf>
    <xf numFmtId="0" fontId="24" fillId="0" borderId="5" xfId="18" applyFont="1" applyBorder="1" applyAlignment="1">
      <alignment horizontal="left"/>
      <protection/>
    </xf>
    <xf numFmtId="0" fontId="24" fillId="0" borderId="13" xfId="18" applyFont="1" applyBorder="1" applyAlignment="1">
      <alignment horizontal="left"/>
      <protection/>
    </xf>
    <xf numFmtId="165" fontId="24" fillId="0" borderId="4" xfId="15" applyNumberFormat="1" applyFont="1" applyBorder="1" applyAlignment="1">
      <alignment/>
    </xf>
    <xf numFmtId="165" fontId="24" fillId="0" borderId="13" xfId="15" applyNumberFormat="1" applyFont="1" applyBorder="1" applyAlignment="1">
      <alignment/>
    </xf>
    <xf numFmtId="43" fontId="25" fillId="0" borderId="11" xfId="15" applyNumberFormat="1" applyFont="1" applyBorder="1" applyAlignment="1">
      <alignment horizontal="center" vertical="center"/>
    </xf>
    <xf numFmtId="0" fontId="24" fillId="0" borderId="10" xfId="18" applyFont="1" applyBorder="1" applyAlignment="1">
      <alignment horizontal="center"/>
      <protection/>
    </xf>
    <xf numFmtId="0" fontId="24" fillId="0" borderId="1" xfId="18" applyFont="1" applyBorder="1" applyAlignment="1">
      <alignment horizontal="center"/>
      <protection/>
    </xf>
    <xf numFmtId="43" fontId="24" fillId="0" borderId="1" xfId="15" applyFont="1" applyBorder="1" applyAlignment="1">
      <alignment/>
    </xf>
    <xf numFmtId="0" fontId="24" fillId="0" borderId="9" xfId="18" applyFont="1" applyBorder="1" applyAlignment="1">
      <alignment horizontal="center"/>
      <protection/>
    </xf>
    <xf numFmtId="0" fontId="24" fillId="0" borderId="10" xfId="18" applyFont="1" applyBorder="1" applyAlignment="1">
      <alignment horizontal="center"/>
      <protection/>
    </xf>
    <xf numFmtId="0" fontId="24" fillId="0" borderId="1" xfId="18" applyFont="1" applyBorder="1" applyAlignment="1">
      <alignment horizontal="center"/>
      <protection/>
    </xf>
    <xf numFmtId="0" fontId="24" fillId="0" borderId="11" xfId="18" applyFont="1" applyBorder="1" applyAlignment="1">
      <alignment horizontal="center"/>
      <protection/>
    </xf>
    <xf numFmtId="0" fontId="25" fillId="0" borderId="9" xfId="18" applyFont="1" applyBorder="1" applyAlignment="1">
      <alignment horizontal="center"/>
      <protection/>
    </xf>
    <xf numFmtId="0" fontId="25" fillId="0" borderId="10" xfId="18" applyFont="1" applyBorder="1" applyAlignment="1">
      <alignment horizontal="center"/>
      <protection/>
    </xf>
    <xf numFmtId="0" fontId="25" fillId="0" borderId="1" xfId="18" applyFont="1" applyBorder="1" applyAlignment="1">
      <alignment horizontal="center"/>
      <protection/>
    </xf>
    <xf numFmtId="165" fontId="25" fillId="0" borderId="1" xfId="15" applyNumberFormat="1" applyFont="1" applyBorder="1" applyAlignment="1">
      <alignment horizontal="center"/>
    </xf>
    <xf numFmtId="0" fontId="25" fillId="0" borderId="11" xfId="18" applyFont="1" applyBorder="1" applyAlignment="1">
      <alignment horizontal="center"/>
      <protection/>
    </xf>
    <xf numFmtId="0" fontId="26" fillId="0" borderId="0" xfId="18" applyFont="1" applyAlignment="1">
      <alignment horizontal="left"/>
      <protection/>
    </xf>
    <xf numFmtId="0" fontId="23" fillId="0" borderId="0" xfId="18" applyFont="1">
      <alignment/>
      <protection/>
    </xf>
    <xf numFmtId="0" fontId="6" fillId="0" borderId="0" xfId="18" applyFont="1">
      <alignment/>
      <protection/>
    </xf>
    <xf numFmtId="0" fontId="0" fillId="0" borderId="0" xfId="18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9">
      <selection activeCell="I41" sqref="I41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124" t="s">
        <v>0</v>
      </c>
      <c r="J1" s="124"/>
      <c r="K1" s="1"/>
      <c r="L1" s="1"/>
    </row>
    <row r="2" spans="9:12" ht="14.25">
      <c r="I2" s="125" t="s">
        <v>18</v>
      </c>
      <c r="J2" s="125"/>
      <c r="K2" s="1"/>
      <c r="L2" s="1"/>
    </row>
    <row r="3" spans="9:12" ht="12.75">
      <c r="I3" s="124" t="s">
        <v>19</v>
      </c>
      <c r="J3" s="124"/>
      <c r="K3" s="1"/>
      <c r="L3" s="1"/>
    </row>
    <row r="4" spans="9:12" ht="12.75">
      <c r="I4" s="124" t="s">
        <v>16</v>
      </c>
      <c r="J4" s="124"/>
      <c r="K4" s="1"/>
      <c r="L4" s="1"/>
    </row>
    <row r="6" spans="1:12" ht="15">
      <c r="A6" s="128" t="s">
        <v>10</v>
      </c>
      <c r="B6" s="128"/>
      <c r="C6" s="128"/>
      <c r="D6" s="128"/>
      <c r="E6" s="128"/>
      <c r="F6" s="128"/>
      <c r="G6" s="128"/>
      <c r="H6" s="128"/>
      <c r="I6" s="128"/>
      <c r="J6" s="128"/>
      <c r="K6" s="7"/>
      <c r="L6" s="7"/>
    </row>
    <row r="8" spans="1:12" ht="12.75">
      <c r="A8" s="2" t="s">
        <v>1</v>
      </c>
      <c r="B8" s="2"/>
      <c r="C8" s="2"/>
      <c r="D8" s="126" t="s">
        <v>4</v>
      </c>
      <c r="E8" s="126"/>
      <c r="F8" s="126"/>
      <c r="G8" s="126"/>
      <c r="H8" s="126"/>
      <c r="I8" s="127" t="s">
        <v>5</v>
      </c>
      <c r="J8" s="127"/>
      <c r="K8" s="1"/>
      <c r="L8" s="1"/>
    </row>
    <row r="9" spans="1:12" ht="12.75">
      <c r="A9" s="2" t="s">
        <v>2</v>
      </c>
      <c r="B9" s="2" t="s">
        <v>8</v>
      </c>
      <c r="C9" s="3" t="s">
        <v>3</v>
      </c>
      <c r="D9" s="126"/>
      <c r="E9" s="126"/>
      <c r="F9" s="126"/>
      <c r="G9" s="126"/>
      <c r="H9" s="126"/>
      <c r="I9" s="4" t="s">
        <v>6</v>
      </c>
      <c r="J9" s="4" t="s">
        <v>7</v>
      </c>
      <c r="K9" s="1"/>
      <c r="L9" s="1"/>
    </row>
    <row r="10" spans="1:10" ht="24.75" customHeight="1">
      <c r="A10" s="12">
        <v>750</v>
      </c>
      <c r="B10" s="13"/>
      <c r="C10" s="5"/>
      <c r="D10" s="136" t="s">
        <v>12</v>
      </c>
      <c r="E10" s="136"/>
      <c r="F10" s="136"/>
      <c r="G10" s="136"/>
      <c r="H10" s="5"/>
      <c r="I10" s="17">
        <f>SUM(I11)</f>
        <v>0</v>
      </c>
      <c r="J10" s="17">
        <f>SUM(J11)</f>
        <v>97944</v>
      </c>
    </row>
    <row r="11" spans="1:10" ht="12.75">
      <c r="A11" s="11"/>
      <c r="B11" s="10">
        <v>75095</v>
      </c>
      <c r="C11" s="6"/>
      <c r="D11" s="105" t="s">
        <v>11</v>
      </c>
      <c r="E11" s="105"/>
      <c r="F11" s="105"/>
      <c r="G11" s="105"/>
      <c r="H11" s="6"/>
      <c r="I11" s="18"/>
      <c r="J11" s="18">
        <f>SUM(J12:J13)</f>
        <v>97944</v>
      </c>
    </row>
    <row r="12" spans="1:10" ht="83.25" customHeight="1">
      <c r="A12" s="9"/>
      <c r="B12" s="8"/>
      <c r="C12" s="14" t="s">
        <v>13</v>
      </c>
      <c r="D12" s="133" t="s">
        <v>14</v>
      </c>
      <c r="E12" s="134"/>
      <c r="F12" s="134"/>
      <c r="G12" s="135"/>
      <c r="H12" s="2"/>
      <c r="I12" s="19">
        <v>0</v>
      </c>
      <c r="J12" s="19">
        <v>83252</v>
      </c>
    </row>
    <row r="13" spans="1:10" ht="83.25" customHeight="1">
      <c r="A13" s="9"/>
      <c r="B13" s="8"/>
      <c r="C13" s="14" t="s">
        <v>15</v>
      </c>
      <c r="D13" s="133" t="s">
        <v>14</v>
      </c>
      <c r="E13" s="134"/>
      <c r="F13" s="134"/>
      <c r="G13" s="135"/>
      <c r="H13" s="2"/>
      <c r="I13" s="19"/>
      <c r="J13" s="19">
        <v>14692</v>
      </c>
    </row>
    <row r="14" spans="1:10" ht="25.5" customHeight="1">
      <c r="A14" s="12">
        <v>921</v>
      </c>
      <c r="B14" s="13"/>
      <c r="C14" s="5"/>
      <c r="D14" s="106" t="s">
        <v>17</v>
      </c>
      <c r="E14" s="107"/>
      <c r="F14" s="107"/>
      <c r="G14" s="108"/>
      <c r="H14" s="5"/>
      <c r="I14" s="17">
        <f>SUM(I15)</f>
        <v>0</v>
      </c>
      <c r="J14" s="17">
        <f>SUM(J15)</f>
        <v>49989</v>
      </c>
    </row>
    <row r="15" spans="1:10" ht="15.75" customHeight="1">
      <c r="A15" s="16"/>
      <c r="B15" s="10">
        <v>92195</v>
      </c>
      <c r="C15" s="6"/>
      <c r="D15" s="129" t="s">
        <v>11</v>
      </c>
      <c r="E15" s="130"/>
      <c r="F15" s="130"/>
      <c r="G15" s="131"/>
      <c r="H15" s="6"/>
      <c r="I15" s="18">
        <f>SUM(I16)</f>
        <v>0</v>
      </c>
      <c r="J15" s="18">
        <f>SUM(J16:J19)</f>
        <v>49989</v>
      </c>
    </row>
    <row r="16" spans="1:10" ht="77.25" customHeight="1">
      <c r="A16" s="9"/>
      <c r="B16" s="15"/>
      <c r="C16" s="14" t="s">
        <v>13</v>
      </c>
      <c r="D16" s="133" t="s">
        <v>14</v>
      </c>
      <c r="E16" s="134"/>
      <c r="F16" s="134"/>
      <c r="G16" s="135"/>
      <c r="H16" s="2"/>
      <c r="I16" s="19"/>
      <c r="J16" s="19">
        <v>41182</v>
      </c>
    </row>
    <row r="17" spans="1:10" ht="76.5" customHeight="1">
      <c r="A17" s="9"/>
      <c r="B17" s="15"/>
      <c r="C17" s="14" t="s">
        <v>15</v>
      </c>
      <c r="D17" s="133" t="s">
        <v>14</v>
      </c>
      <c r="E17" s="134"/>
      <c r="F17" s="134"/>
      <c r="G17" s="135"/>
      <c r="H17" s="2"/>
      <c r="I17" s="19"/>
      <c r="J17" s="19">
        <v>7267</v>
      </c>
    </row>
    <row r="18" spans="1:10" ht="80.25" customHeight="1">
      <c r="A18" s="9"/>
      <c r="B18" s="15"/>
      <c r="C18" s="2">
        <v>6207</v>
      </c>
      <c r="D18" s="133" t="s">
        <v>14</v>
      </c>
      <c r="E18" s="134"/>
      <c r="F18" s="134"/>
      <c r="G18" s="135"/>
      <c r="H18" s="2"/>
      <c r="I18" s="19"/>
      <c r="J18" s="19">
        <v>1309</v>
      </c>
    </row>
    <row r="19" spans="1:10" ht="74.25" customHeight="1">
      <c r="A19" s="9"/>
      <c r="B19" s="10"/>
      <c r="C19" s="20">
        <v>6209</v>
      </c>
      <c r="D19" s="133" t="s">
        <v>14</v>
      </c>
      <c r="E19" s="134"/>
      <c r="F19" s="134"/>
      <c r="G19" s="135"/>
      <c r="H19" s="6"/>
      <c r="I19" s="18"/>
      <c r="J19" s="21">
        <v>231</v>
      </c>
    </row>
    <row r="20" spans="1:10" ht="12.75">
      <c r="A20" s="12"/>
      <c r="B20" s="13"/>
      <c r="C20" s="5"/>
      <c r="D20" s="132" t="s">
        <v>9</v>
      </c>
      <c r="E20" s="132"/>
      <c r="F20" s="132"/>
      <c r="G20" s="132"/>
      <c r="H20" s="5"/>
      <c r="I20" s="17"/>
      <c r="J20" s="17">
        <f>SUM(J14+J10)</f>
        <v>147933</v>
      </c>
    </row>
    <row r="22" ht="12.75">
      <c r="I22" t="s">
        <v>20</v>
      </c>
    </row>
    <row r="23" ht="12.75">
      <c r="I23" t="s">
        <v>21</v>
      </c>
    </row>
  </sheetData>
  <mergeCells count="18">
    <mergeCell ref="D20:G20"/>
    <mergeCell ref="D16:G16"/>
    <mergeCell ref="D19:G19"/>
    <mergeCell ref="D10:G10"/>
    <mergeCell ref="D11:G11"/>
    <mergeCell ref="D12:G12"/>
    <mergeCell ref="D14:G14"/>
    <mergeCell ref="D13:G13"/>
    <mergeCell ref="D17:G17"/>
    <mergeCell ref="D18:G18"/>
    <mergeCell ref="D8:H9"/>
    <mergeCell ref="I8:J8"/>
    <mergeCell ref="A6:J6"/>
    <mergeCell ref="D15:G15"/>
    <mergeCell ref="I1:J1"/>
    <mergeCell ref="I2:J2"/>
    <mergeCell ref="I3:J3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M29" sqref="M29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124" t="s">
        <v>22</v>
      </c>
      <c r="J1" s="124"/>
      <c r="K1" s="1"/>
      <c r="L1" s="1"/>
    </row>
    <row r="2" spans="9:12" ht="14.25">
      <c r="I2" s="124" t="s">
        <v>34</v>
      </c>
      <c r="J2" s="124"/>
      <c r="K2" s="1"/>
      <c r="L2" s="1"/>
    </row>
    <row r="3" spans="9:12" ht="12.75">
      <c r="I3" s="124" t="s">
        <v>23</v>
      </c>
      <c r="J3" s="124"/>
      <c r="K3" s="1"/>
      <c r="L3" s="1"/>
    </row>
    <row r="4" spans="9:12" ht="12.75">
      <c r="I4" s="124" t="s">
        <v>16</v>
      </c>
      <c r="J4" s="124"/>
      <c r="K4" s="1"/>
      <c r="L4" s="1"/>
    </row>
    <row r="6" spans="1:12" ht="15">
      <c r="A6" s="128" t="s">
        <v>24</v>
      </c>
      <c r="B6" s="128"/>
      <c r="C6" s="128"/>
      <c r="D6" s="128"/>
      <c r="E6" s="128"/>
      <c r="F6" s="128"/>
      <c r="G6" s="128"/>
      <c r="H6" s="128"/>
      <c r="I6" s="128"/>
      <c r="J6" s="128"/>
      <c r="K6" s="7"/>
      <c r="L6" s="7"/>
    </row>
    <row r="8" spans="1:12" ht="12.75">
      <c r="A8" s="2" t="s">
        <v>1</v>
      </c>
      <c r="B8" s="2"/>
      <c r="C8" s="2"/>
      <c r="D8" s="126" t="s">
        <v>4</v>
      </c>
      <c r="E8" s="126"/>
      <c r="F8" s="126"/>
      <c r="G8" s="126"/>
      <c r="H8" s="126"/>
      <c r="I8" s="127" t="s">
        <v>5</v>
      </c>
      <c r="J8" s="127"/>
      <c r="K8" s="1"/>
      <c r="L8" s="1"/>
    </row>
    <row r="9" spans="1:12" ht="12.75">
      <c r="A9" s="2" t="s">
        <v>2</v>
      </c>
      <c r="B9" s="2" t="s">
        <v>8</v>
      </c>
      <c r="C9" s="3" t="s">
        <v>3</v>
      </c>
      <c r="D9" s="126"/>
      <c r="E9" s="126"/>
      <c r="F9" s="126"/>
      <c r="G9" s="126"/>
      <c r="H9" s="126"/>
      <c r="I9" s="4" t="s">
        <v>6</v>
      </c>
      <c r="J9" s="4" t="s">
        <v>7</v>
      </c>
      <c r="K9" s="1"/>
      <c r="L9" s="1"/>
    </row>
    <row r="10" spans="1:12" ht="12.75">
      <c r="A10" s="23">
        <v>750</v>
      </c>
      <c r="B10" s="15"/>
      <c r="C10" s="3"/>
      <c r="D10" s="80" t="s">
        <v>12</v>
      </c>
      <c r="E10" s="81"/>
      <c r="F10" s="81"/>
      <c r="G10" s="82"/>
      <c r="H10" s="22"/>
      <c r="I10" s="4"/>
      <c r="J10" s="24">
        <f>SUM(J11)</f>
        <v>97944</v>
      </c>
      <c r="K10" s="1"/>
      <c r="L10" s="1"/>
    </row>
    <row r="11" spans="1:12" ht="12.75">
      <c r="A11" s="27"/>
      <c r="B11" s="10">
        <v>75095</v>
      </c>
      <c r="C11" s="28"/>
      <c r="D11" s="83" t="s">
        <v>11</v>
      </c>
      <c r="E11" s="84"/>
      <c r="F11" s="84"/>
      <c r="G11" s="85"/>
      <c r="H11" s="28"/>
      <c r="I11" s="29"/>
      <c r="J11" s="30">
        <f>SUM(J12:J27)</f>
        <v>97944</v>
      </c>
      <c r="K11" s="1"/>
      <c r="L11" s="1"/>
    </row>
    <row r="12" spans="1:12" ht="12.75">
      <c r="A12" s="9"/>
      <c r="B12" s="10"/>
      <c r="C12" s="31">
        <v>4117</v>
      </c>
      <c r="D12" s="109" t="s">
        <v>25</v>
      </c>
      <c r="E12" s="75"/>
      <c r="F12" s="75"/>
      <c r="G12" s="76"/>
      <c r="H12" s="28"/>
      <c r="I12" s="29"/>
      <c r="J12" s="30">
        <v>2732</v>
      </c>
      <c r="K12" s="1"/>
      <c r="L12" s="1"/>
    </row>
    <row r="13" spans="1:12" ht="12.75">
      <c r="A13" s="9"/>
      <c r="B13" s="10"/>
      <c r="C13" s="31">
        <v>4119</v>
      </c>
      <c r="D13" s="109" t="s">
        <v>25</v>
      </c>
      <c r="E13" s="75"/>
      <c r="F13" s="75"/>
      <c r="G13" s="76"/>
      <c r="H13" s="28"/>
      <c r="I13" s="29"/>
      <c r="J13" s="30">
        <v>482</v>
      </c>
      <c r="K13" s="1"/>
      <c r="L13" s="1"/>
    </row>
    <row r="14" spans="1:12" ht="12.75">
      <c r="A14" s="9"/>
      <c r="B14" s="10"/>
      <c r="C14" s="31">
        <v>4127</v>
      </c>
      <c r="D14" s="109" t="s">
        <v>26</v>
      </c>
      <c r="E14" s="75"/>
      <c r="F14" s="75"/>
      <c r="G14" s="76"/>
      <c r="H14" s="28"/>
      <c r="I14" s="29"/>
      <c r="J14" s="30">
        <v>445</v>
      </c>
      <c r="K14" s="1"/>
      <c r="L14" s="1"/>
    </row>
    <row r="15" spans="1:12" ht="12.75">
      <c r="A15" s="9"/>
      <c r="B15" s="10"/>
      <c r="C15" s="31">
        <v>4129</v>
      </c>
      <c r="D15" s="109" t="s">
        <v>26</v>
      </c>
      <c r="E15" s="75"/>
      <c r="F15" s="75"/>
      <c r="G15" s="76"/>
      <c r="H15" s="28"/>
      <c r="I15" s="29"/>
      <c r="J15" s="30">
        <v>79</v>
      </c>
      <c r="K15" s="1"/>
      <c r="L15" s="1"/>
    </row>
    <row r="16" spans="1:12" ht="12.75">
      <c r="A16" s="9"/>
      <c r="B16" s="10"/>
      <c r="C16" s="31">
        <v>4177</v>
      </c>
      <c r="D16" s="109" t="s">
        <v>27</v>
      </c>
      <c r="E16" s="75"/>
      <c r="F16" s="75"/>
      <c r="G16" s="76"/>
      <c r="H16" s="28"/>
      <c r="I16" s="29"/>
      <c r="J16" s="30">
        <v>18073</v>
      </c>
      <c r="K16" s="1"/>
      <c r="L16" s="1"/>
    </row>
    <row r="17" spans="1:12" ht="12.75">
      <c r="A17" s="9"/>
      <c r="B17" s="10"/>
      <c r="C17" s="31">
        <v>4179</v>
      </c>
      <c r="D17" s="109" t="s">
        <v>27</v>
      </c>
      <c r="E17" s="75"/>
      <c r="F17" s="75"/>
      <c r="G17" s="76"/>
      <c r="H17" s="28"/>
      <c r="I17" s="29"/>
      <c r="J17" s="30">
        <v>3189</v>
      </c>
      <c r="K17" s="1"/>
      <c r="L17" s="1"/>
    </row>
    <row r="18" spans="1:12" ht="12.75">
      <c r="A18" s="9"/>
      <c r="B18" s="10"/>
      <c r="C18" s="31">
        <v>4217</v>
      </c>
      <c r="D18" s="109" t="s">
        <v>28</v>
      </c>
      <c r="E18" s="75"/>
      <c r="F18" s="75"/>
      <c r="G18" s="76"/>
      <c r="H18" s="28"/>
      <c r="I18" s="29"/>
      <c r="J18" s="30">
        <v>612</v>
      </c>
      <c r="K18" s="1"/>
      <c r="L18" s="1"/>
    </row>
    <row r="19" spans="1:12" ht="12.75">
      <c r="A19" s="9"/>
      <c r="B19" s="10"/>
      <c r="C19" s="31">
        <v>4219</v>
      </c>
      <c r="D19" s="109" t="s">
        <v>28</v>
      </c>
      <c r="E19" s="75"/>
      <c r="F19" s="75"/>
      <c r="G19" s="76"/>
      <c r="H19" s="28"/>
      <c r="I19" s="29"/>
      <c r="J19" s="30">
        <v>108</v>
      </c>
      <c r="K19" s="1"/>
      <c r="L19" s="1"/>
    </row>
    <row r="20" spans="1:12" ht="12.75">
      <c r="A20" s="9"/>
      <c r="B20" s="10"/>
      <c r="C20" s="31">
        <v>4287</v>
      </c>
      <c r="D20" s="109" t="s">
        <v>29</v>
      </c>
      <c r="E20" s="75"/>
      <c r="F20" s="75"/>
      <c r="G20" s="76"/>
      <c r="H20" s="28"/>
      <c r="I20" s="29"/>
      <c r="J20" s="30">
        <v>2380</v>
      </c>
      <c r="K20" s="1"/>
      <c r="L20" s="1"/>
    </row>
    <row r="21" spans="1:12" ht="12.75">
      <c r="A21" s="9"/>
      <c r="B21" s="10"/>
      <c r="C21" s="31">
        <v>4289</v>
      </c>
      <c r="D21" s="109" t="s">
        <v>29</v>
      </c>
      <c r="E21" s="75"/>
      <c r="F21" s="75"/>
      <c r="G21" s="76"/>
      <c r="H21" s="28"/>
      <c r="I21" s="29"/>
      <c r="J21" s="30">
        <v>420</v>
      </c>
      <c r="K21" s="1"/>
      <c r="L21" s="1"/>
    </row>
    <row r="22" spans="1:12" ht="12.75">
      <c r="A22" s="9"/>
      <c r="B22" s="10"/>
      <c r="C22" s="31">
        <v>4307</v>
      </c>
      <c r="D22" s="109" t="s">
        <v>30</v>
      </c>
      <c r="E22" s="75"/>
      <c r="F22" s="75"/>
      <c r="G22" s="76"/>
      <c r="H22" s="28"/>
      <c r="I22" s="29"/>
      <c r="J22" s="30">
        <v>53604</v>
      </c>
      <c r="K22" s="1"/>
      <c r="L22" s="1"/>
    </row>
    <row r="23" spans="1:12" ht="12.75">
      <c r="A23" s="9"/>
      <c r="B23" s="10"/>
      <c r="C23" s="31">
        <v>4309</v>
      </c>
      <c r="D23" s="109" t="s">
        <v>30</v>
      </c>
      <c r="E23" s="75"/>
      <c r="F23" s="75"/>
      <c r="G23" s="76"/>
      <c r="H23" s="28"/>
      <c r="I23" s="29"/>
      <c r="J23" s="30">
        <v>9460</v>
      </c>
      <c r="K23" s="1"/>
      <c r="L23" s="1"/>
    </row>
    <row r="24" spans="1:12" ht="12.75">
      <c r="A24" s="9"/>
      <c r="B24" s="10"/>
      <c r="C24" s="31">
        <v>4437</v>
      </c>
      <c r="D24" s="109" t="s">
        <v>31</v>
      </c>
      <c r="E24" s="75"/>
      <c r="F24" s="75"/>
      <c r="G24" s="76"/>
      <c r="H24" s="28"/>
      <c r="I24" s="29"/>
      <c r="J24" s="30">
        <v>4896</v>
      </c>
      <c r="K24" s="1"/>
      <c r="L24" s="1"/>
    </row>
    <row r="25" spans="1:12" ht="12.75">
      <c r="A25" s="9"/>
      <c r="B25" s="10"/>
      <c r="C25" s="31">
        <v>4439</v>
      </c>
      <c r="D25" s="109" t="s">
        <v>31</v>
      </c>
      <c r="E25" s="75"/>
      <c r="F25" s="75"/>
      <c r="G25" s="76"/>
      <c r="H25" s="28"/>
      <c r="I25" s="29"/>
      <c r="J25" s="30">
        <v>864</v>
      </c>
      <c r="K25" s="1"/>
      <c r="L25" s="1"/>
    </row>
    <row r="26" spans="1:12" ht="26.25" customHeight="1">
      <c r="A26" s="9"/>
      <c r="B26" s="10"/>
      <c r="C26" s="31">
        <v>4757</v>
      </c>
      <c r="D26" s="77" t="s">
        <v>32</v>
      </c>
      <c r="E26" s="78"/>
      <c r="F26" s="78"/>
      <c r="G26" s="79"/>
      <c r="H26" s="28"/>
      <c r="I26" s="29"/>
      <c r="J26" s="30">
        <v>510</v>
      </c>
      <c r="K26" s="1"/>
      <c r="L26" s="1"/>
    </row>
    <row r="27" spans="1:12" ht="27" customHeight="1">
      <c r="A27" s="9"/>
      <c r="B27" s="10"/>
      <c r="C27" s="31">
        <v>4759</v>
      </c>
      <c r="D27" s="77" t="s">
        <v>32</v>
      </c>
      <c r="E27" s="78"/>
      <c r="F27" s="78"/>
      <c r="G27" s="79"/>
      <c r="H27" s="28"/>
      <c r="I27" s="29"/>
      <c r="J27" s="30">
        <v>90</v>
      </c>
      <c r="K27" s="1"/>
      <c r="L27" s="1"/>
    </row>
    <row r="28" spans="1:12" ht="26.25" customHeight="1">
      <c r="A28" s="12">
        <v>921</v>
      </c>
      <c r="B28" s="15"/>
      <c r="C28" s="3"/>
      <c r="D28" s="106" t="s">
        <v>17</v>
      </c>
      <c r="E28" s="107"/>
      <c r="F28" s="107"/>
      <c r="G28" s="108"/>
      <c r="H28" s="22"/>
      <c r="I28" s="4"/>
      <c r="J28" s="24">
        <f>SUM(J29)</f>
        <v>49989</v>
      </c>
      <c r="K28" s="1"/>
      <c r="L28" s="1"/>
    </row>
    <row r="29" spans="1:12" ht="12.75">
      <c r="A29" s="27"/>
      <c r="B29" s="10">
        <v>92195</v>
      </c>
      <c r="C29" s="28"/>
      <c r="D29" s="83" t="s">
        <v>11</v>
      </c>
      <c r="E29" s="84"/>
      <c r="F29" s="84"/>
      <c r="G29" s="85"/>
      <c r="H29" s="28"/>
      <c r="I29" s="29"/>
      <c r="J29" s="30">
        <f>SUM(J30:J45)</f>
        <v>49989</v>
      </c>
      <c r="K29" s="1"/>
      <c r="L29" s="1"/>
    </row>
    <row r="30" spans="1:12" ht="12.75">
      <c r="A30" s="9"/>
      <c r="B30" s="10"/>
      <c r="C30" s="31">
        <v>4117</v>
      </c>
      <c r="D30" s="109" t="s">
        <v>25</v>
      </c>
      <c r="E30" s="75"/>
      <c r="F30" s="75"/>
      <c r="G30" s="76"/>
      <c r="H30" s="28"/>
      <c r="I30" s="29"/>
      <c r="J30" s="30">
        <v>2405</v>
      </c>
      <c r="K30" s="1"/>
      <c r="L30" s="1"/>
    </row>
    <row r="31" spans="1:12" ht="12.75">
      <c r="A31" s="9"/>
      <c r="B31" s="10"/>
      <c r="C31" s="31">
        <v>4119</v>
      </c>
      <c r="D31" s="109" t="s">
        <v>25</v>
      </c>
      <c r="E31" s="75"/>
      <c r="F31" s="75"/>
      <c r="G31" s="76"/>
      <c r="H31" s="28"/>
      <c r="I31" s="29"/>
      <c r="J31" s="30">
        <v>424</v>
      </c>
      <c r="K31" s="1"/>
      <c r="L31" s="1"/>
    </row>
    <row r="32" spans="1:12" ht="12.75">
      <c r="A32" s="9"/>
      <c r="B32" s="10"/>
      <c r="C32" s="31">
        <v>4127</v>
      </c>
      <c r="D32" s="109" t="s">
        <v>26</v>
      </c>
      <c r="E32" s="75"/>
      <c r="F32" s="75"/>
      <c r="G32" s="76"/>
      <c r="H32" s="28"/>
      <c r="I32" s="29"/>
      <c r="J32" s="30">
        <v>390</v>
      </c>
      <c r="K32" s="1"/>
      <c r="L32" s="1"/>
    </row>
    <row r="33" spans="1:12" ht="12.75">
      <c r="A33" s="9"/>
      <c r="B33" s="10"/>
      <c r="C33" s="31">
        <v>4129</v>
      </c>
      <c r="D33" s="109" t="s">
        <v>26</v>
      </c>
      <c r="E33" s="75"/>
      <c r="F33" s="75"/>
      <c r="G33" s="76"/>
      <c r="H33" s="28"/>
      <c r="I33" s="29"/>
      <c r="J33" s="30">
        <v>69</v>
      </c>
      <c r="K33" s="1"/>
      <c r="L33" s="1"/>
    </row>
    <row r="34" spans="1:12" ht="12.75">
      <c r="A34" s="9"/>
      <c r="B34" s="10"/>
      <c r="C34" s="31">
        <v>4177</v>
      </c>
      <c r="D34" s="109" t="s">
        <v>27</v>
      </c>
      <c r="E34" s="75"/>
      <c r="F34" s="75"/>
      <c r="G34" s="76"/>
      <c r="H34" s="28"/>
      <c r="I34" s="29"/>
      <c r="J34" s="30">
        <v>29777</v>
      </c>
      <c r="K34" s="1"/>
      <c r="L34" s="1"/>
    </row>
    <row r="35" spans="1:12" ht="12.75">
      <c r="A35" s="9"/>
      <c r="B35" s="10"/>
      <c r="C35" s="31">
        <v>4179</v>
      </c>
      <c r="D35" s="109" t="s">
        <v>27</v>
      </c>
      <c r="E35" s="75"/>
      <c r="F35" s="75"/>
      <c r="G35" s="76"/>
      <c r="H35" s="28"/>
      <c r="I35" s="29"/>
      <c r="J35" s="30">
        <v>5255</v>
      </c>
      <c r="K35" s="1"/>
      <c r="L35" s="1"/>
    </row>
    <row r="36" spans="1:12" ht="12.75">
      <c r="A36" s="9"/>
      <c r="B36" s="10"/>
      <c r="C36" s="31">
        <v>4217</v>
      </c>
      <c r="D36" s="109" t="s">
        <v>28</v>
      </c>
      <c r="E36" s="75"/>
      <c r="F36" s="75"/>
      <c r="G36" s="76"/>
      <c r="H36" s="28"/>
      <c r="I36" s="29"/>
      <c r="J36" s="30">
        <v>935</v>
      </c>
      <c r="K36" s="1"/>
      <c r="L36" s="1"/>
    </row>
    <row r="37" spans="1:12" ht="12.75">
      <c r="A37" s="9"/>
      <c r="B37" s="10"/>
      <c r="C37" s="31">
        <v>4219</v>
      </c>
      <c r="D37" s="109" t="s">
        <v>28</v>
      </c>
      <c r="E37" s="75"/>
      <c r="F37" s="75"/>
      <c r="G37" s="76"/>
      <c r="H37" s="28"/>
      <c r="I37" s="29"/>
      <c r="J37" s="30">
        <v>165</v>
      </c>
      <c r="K37" s="1"/>
      <c r="L37" s="1"/>
    </row>
    <row r="38" spans="1:12" ht="12.75">
      <c r="A38" s="9"/>
      <c r="B38" s="10"/>
      <c r="C38" s="31">
        <v>4307</v>
      </c>
      <c r="D38" s="109" t="s">
        <v>30</v>
      </c>
      <c r="E38" s="75"/>
      <c r="F38" s="75"/>
      <c r="G38" s="76"/>
      <c r="H38" s="28"/>
      <c r="I38" s="29"/>
      <c r="J38" s="30">
        <v>7063</v>
      </c>
      <c r="K38" s="1"/>
      <c r="L38" s="1"/>
    </row>
    <row r="39" spans="1:12" ht="12.75">
      <c r="A39" s="9"/>
      <c r="B39" s="10"/>
      <c r="C39" s="31">
        <v>4309</v>
      </c>
      <c r="D39" s="109" t="s">
        <v>30</v>
      </c>
      <c r="E39" s="75"/>
      <c r="F39" s="75"/>
      <c r="G39" s="76"/>
      <c r="H39" s="28"/>
      <c r="I39" s="29"/>
      <c r="J39" s="30">
        <v>1246</v>
      </c>
      <c r="K39" s="1"/>
      <c r="L39" s="1"/>
    </row>
    <row r="40" spans="1:12" ht="12.75">
      <c r="A40" s="9"/>
      <c r="B40" s="10"/>
      <c r="C40" s="31">
        <v>4437</v>
      </c>
      <c r="D40" s="109" t="s">
        <v>31</v>
      </c>
      <c r="E40" s="75"/>
      <c r="F40" s="75"/>
      <c r="G40" s="76"/>
      <c r="H40" s="28"/>
      <c r="I40" s="29"/>
      <c r="J40" s="30">
        <v>272</v>
      </c>
      <c r="K40" s="1"/>
      <c r="L40" s="1"/>
    </row>
    <row r="41" spans="1:12" ht="12.75">
      <c r="A41" s="9"/>
      <c r="B41" s="10"/>
      <c r="C41" s="31">
        <v>4439</v>
      </c>
      <c r="D41" s="109" t="s">
        <v>31</v>
      </c>
      <c r="E41" s="75"/>
      <c r="F41" s="75"/>
      <c r="G41" s="76"/>
      <c r="H41" s="28"/>
      <c r="I41" s="29"/>
      <c r="J41" s="30">
        <v>48</v>
      </c>
      <c r="K41" s="1"/>
      <c r="L41" s="1"/>
    </row>
    <row r="42" spans="1:12" ht="22.5" customHeight="1">
      <c r="A42" s="9"/>
      <c r="B42" s="10"/>
      <c r="C42" s="31">
        <v>4757</v>
      </c>
      <c r="D42" s="77" t="s">
        <v>32</v>
      </c>
      <c r="E42" s="78"/>
      <c r="F42" s="78"/>
      <c r="G42" s="79"/>
      <c r="H42" s="28"/>
      <c r="I42" s="29"/>
      <c r="J42" s="30">
        <v>340</v>
      </c>
      <c r="K42" s="1"/>
      <c r="L42" s="1"/>
    </row>
    <row r="43" spans="1:12" ht="27" customHeight="1">
      <c r="A43" s="9"/>
      <c r="B43" s="10"/>
      <c r="C43" s="31">
        <v>4759</v>
      </c>
      <c r="D43" s="77" t="s">
        <v>32</v>
      </c>
      <c r="E43" s="78"/>
      <c r="F43" s="78"/>
      <c r="G43" s="79"/>
      <c r="H43" s="28"/>
      <c r="I43" s="29"/>
      <c r="J43" s="30">
        <v>60</v>
      </c>
      <c r="K43" s="1"/>
      <c r="L43" s="1"/>
    </row>
    <row r="44" spans="1:12" ht="23.25" customHeight="1">
      <c r="A44" s="9"/>
      <c r="B44" s="10"/>
      <c r="C44" s="32">
        <v>6067</v>
      </c>
      <c r="D44" s="77" t="s">
        <v>33</v>
      </c>
      <c r="E44" s="78"/>
      <c r="F44" s="78"/>
      <c r="G44" s="79"/>
      <c r="H44" s="28"/>
      <c r="I44" s="29"/>
      <c r="J44" s="30">
        <v>1309</v>
      </c>
      <c r="K44" s="1"/>
      <c r="L44" s="1"/>
    </row>
    <row r="45" spans="1:12" ht="29.25" customHeight="1">
      <c r="A45" s="9"/>
      <c r="B45" s="10"/>
      <c r="C45" s="32">
        <v>6069</v>
      </c>
      <c r="D45" s="77" t="s">
        <v>33</v>
      </c>
      <c r="E45" s="78"/>
      <c r="F45" s="78"/>
      <c r="G45" s="79"/>
      <c r="H45" s="28"/>
      <c r="I45" s="29"/>
      <c r="J45" s="30">
        <v>231</v>
      </c>
      <c r="K45" s="1"/>
      <c r="L45" s="1"/>
    </row>
    <row r="46" spans="1:10" ht="12.75">
      <c r="A46" s="12"/>
      <c r="B46" s="13"/>
      <c r="C46" s="5"/>
      <c r="D46" s="132" t="s">
        <v>9</v>
      </c>
      <c r="E46" s="132"/>
      <c r="F46" s="132"/>
      <c r="G46" s="132"/>
      <c r="H46" s="5"/>
      <c r="I46" s="33"/>
      <c r="J46" s="21">
        <f>SUM(J28+J10)</f>
        <v>147933</v>
      </c>
    </row>
    <row r="48" ht="12.75">
      <c r="I48" t="s">
        <v>20</v>
      </c>
    </row>
    <row r="49" ht="12.75">
      <c r="I49" t="s">
        <v>21</v>
      </c>
    </row>
  </sheetData>
  <mergeCells count="44">
    <mergeCell ref="D15:G15"/>
    <mergeCell ref="D14:G14"/>
    <mergeCell ref="D16:G16"/>
    <mergeCell ref="D17:G17"/>
    <mergeCell ref="D13:G13"/>
    <mergeCell ref="D11:G11"/>
    <mergeCell ref="D8:H9"/>
    <mergeCell ref="I8:J8"/>
    <mergeCell ref="D46:G46"/>
    <mergeCell ref="I1:J1"/>
    <mergeCell ref="I2:J2"/>
    <mergeCell ref="I3:J3"/>
    <mergeCell ref="I4:J4"/>
    <mergeCell ref="A6:J6"/>
    <mergeCell ref="D10:G10"/>
    <mergeCell ref="D28:G28"/>
    <mergeCell ref="D29:G29"/>
    <mergeCell ref="D12:G12"/>
    <mergeCell ref="D18:G18"/>
    <mergeCell ref="D26:G26"/>
    <mergeCell ref="D25:G25"/>
    <mergeCell ref="D24:G24"/>
    <mergeCell ref="D23:G23"/>
    <mergeCell ref="D22:G22"/>
    <mergeCell ref="D21:G21"/>
    <mergeCell ref="D45:G45"/>
    <mergeCell ref="D44:G44"/>
    <mergeCell ref="D20:G20"/>
    <mergeCell ref="D19:G19"/>
    <mergeCell ref="D27:G27"/>
    <mergeCell ref="D39:G39"/>
    <mergeCell ref="D38:G38"/>
    <mergeCell ref="D43:G43"/>
    <mergeCell ref="D42:G42"/>
    <mergeCell ref="D41:G41"/>
    <mergeCell ref="D40:G40"/>
    <mergeCell ref="D37:G37"/>
    <mergeCell ref="D36:G36"/>
    <mergeCell ref="D35:G35"/>
    <mergeCell ref="D30:G30"/>
    <mergeCell ref="D34:G34"/>
    <mergeCell ref="D33:G33"/>
    <mergeCell ref="D32:G32"/>
    <mergeCell ref="D31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K61" sqref="K61"/>
    </sheetView>
  </sheetViews>
  <sheetFormatPr defaultColWidth="9.140625" defaultRowHeight="12.75"/>
  <cols>
    <col min="1" max="1" width="4.140625" style="34" customWidth="1"/>
    <col min="2" max="2" width="5.57421875" style="34" customWidth="1"/>
    <col min="3" max="3" width="6.28125" style="34" customWidth="1"/>
    <col min="4" max="4" width="25.00390625" style="34" customWidth="1"/>
    <col min="5" max="5" width="12.8515625" style="34" customWidth="1"/>
    <col min="6" max="6" width="12.7109375" style="34" customWidth="1"/>
    <col min="7" max="7" width="10.28125" style="34" customWidth="1"/>
    <col min="8" max="8" width="11.57421875" style="34" customWidth="1"/>
    <col min="9" max="9" width="3.00390625" style="34" customWidth="1"/>
    <col min="10" max="10" width="12.140625" style="34" customWidth="1"/>
    <col min="11" max="11" width="11.57421875" style="34" customWidth="1"/>
    <col min="12" max="12" width="15.8515625" style="34" customWidth="1"/>
    <col min="13" max="16384" width="9.140625" style="34" customWidth="1"/>
  </cols>
  <sheetData>
    <row r="1" spans="10:12" ht="12.75">
      <c r="J1" s="167" t="s">
        <v>35</v>
      </c>
      <c r="K1" s="167"/>
      <c r="L1" s="167"/>
    </row>
    <row r="2" spans="10:12" ht="12.75">
      <c r="J2" s="167" t="s">
        <v>102</v>
      </c>
      <c r="K2" s="167"/>
      <c r="L2" s="167"/>
    </row>
    <row r="3" spans="10:12" ht="12.75">
      <c r="J3" s="35" t="s">
        <v>36</v>
      </c>
      <c r="K3" s="35"/>
      <c r="L3" s="35"/>
    </row>
    <row r="4" spans="10:12" ht="12.75">
      <c r="J4" s="167" t="s">
        <v>16</v>
      </c>
      <c r="K4" s="167"/>
      <c r="L4" s="167"/>
    </row>
    <row r="5" spans="1:12" ht="15.75">
      <c r="A5" s="180" t="s">
        <v>37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10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7" t="s">
        <v>38</v>
      </c>
    </row>
    <row r="7" spans="1:12" s="38" customFormat="1" ht="9" customHeight="1">
      <c r="A7" s="181" t="s">
        <v>39</v>
      </c>
      <c r="B7" s="181" t="s">
        <v>2</v>
      </c>
      <c r="C7" s="181" t="s">
        <v>40</v>
      </c>
      <c r="D7" s="182" t="s">
        <v>41</v>
      </c>
      <c r="E7" s="182" t="s">
        <v>42</v>
      </c>
      <c r="F7" s="182" t="s">
        <v>43</v>
      </c>
      <c r="G7" s="182"/>
      <c r="H7" s="182"/>
      <c r="I7" s="182"/>
      <c r="J7" s="182"/>
      <c r="K7" s="182"/>
      <c r="L7" s="183" t="s">
        <v>44</v>
      </c>
    </row>
    <row r="8" spans="1:12" s="38" customFormat="1" ht="12" customHeight="1">
      <c r="A8" s="181"/>
      <c r="B8" s="181"/>
      <c r="C8" s="181"/>
      <c r="D8" s="182"/>
      <c r="E8" s="182"/>
      <c r="F8" s="182" t="s">
        <v>45</v>
      </c>
      <c r="G8" s="182" t="s">
        <v>46</v>
      </c>
      <c r="H8" s="182"/>
      <c r="I8" s="182"/>
      <c r="J8" s="182"/>
      <c r="K8" s="182"/>
      <c r="L8" s="183"/>
    </row>
    <row r="9" spans="1:12" s="38" customFormat="1" ht="29.25" customHeight="1">
      <c r="A9" s="181"/>
      <c r="B9" s="181"/>
      <c r="C9" s="181"/>
      <c r="D9" s="182"/>
      <c r="E9" s="182"/>
      <c r="F9" s="182"/>
      <c r="G9" s="182" t="s">
        <v>47</v>
      </c>
      <c r="H9" s="182" t="s">
        <v>48</v>
      </c>
      <c r="I9" s="184" t="s">
        <v>49</v>
      </c>
      <c r="J9" s="185"/>
      <c r="K9" s="183" t="s">
        <v>50</v>
      </c>
      <c r="L9" s="183"/>
    </row>
    <row r="10" spans="1:12" s="38" customFormat="1" ht="5.25" customHeight="1">
      <c r="A10" s="181"/>
      <c r="B10" s="181"/>
      <c r="C10" s="181"/>
      <c r="D10" s="182"/>
      <c r="E10" s="182"/>
      <c r="F10" s="182"/>
      <c r="G10" s="182"/>
      <c r="H10" s="182"/>
      <c r="I10" s="186"/>
      <c r="J10" s="187"/>
      <c r="K10" s="183"/>
      <c r="L10" s="183"/>
    </row>
    <row r="11" spans="1:12" ht="8.25" customHeight="1">
      <c r="A11" s="39">
        <v>1</v>
      </c>
      <c r="B11" s="39">
        <v>2</v>
      </c>
      <c r="C11" s="39">
        <v>3</v>
      </c>
      <c r="D11" s="39">
        <v>5</v>
      </c>
      <c r="E11" s="39">
        <v>6</v>
      </c>
      <c r="F11" s="39">
        <v>7</v>
      </c>
      <c r="G11" s="39">
        <v>8</v>
      </c>
      <c r="H11" s="39">
        <v>9</v>
      </c>
      <c r="I11" s="168">
        <v>10</v>
      </c>
      <c r="J11" s="169"/>
      <c r="K11" s="39">
        <v>11</v>
      </c>
      <c r="L11" s="39">
        <v>12</v>
      </c>
    </row>
    <row r="12" spans="1:13" ht="14.25" customHeight="1">
      <c r="A12" s="145" t="s">
        <v>51</v>
      </c>
      <c r="B12" s="148" t="s">
        <v>52</v>
      </c>
      <c r="C12" s="148" t="s">
        <v>53</v>
      </c>
      <c r="D12" s="151" t="s">
        <v>54</v>
      </c>
      <c r="E12" s="142">
        <v>13440</v>
      </c>
      <c r="F12" s="142">
        <v>10605</v>
      </c>
      <c r="G12" s="142"/>
      <c r="H12" s="142">
        <v>10605</v>
      </c>
      <c r="I12" s="57"/>
      <c r="J12" s="58"/>
      <c r="K12" s="142"/>
      <c r="L12" s="160" t="s">
        <v>55</v>
      </c>
      <c r="M12" s="44"/>
    </row>
    <row r="13" spans="1:13" ht="14.25" customHeight="1">
      <c r="A13" s="146"/>
      <c r="B13" s="149"/>
      <c r="C13" s="149"/>
      <c r="D13" s="152"/>
      <c r="E13" s="143"/>
      <c r="F13" s="143"/>
      <c r="G13" s="143"/>
      <c r="H13" s="143"/>
      <c r="I13" s="40"/>
      <c r="J13" s="25"/>
      <c r="K13" s="143"/>
      <c r="L13" s="161"/>
      <c r="M13" s="44"/>
    </row>
    <row r="14" spans="1:13" ht="78" customHeight="1">
      <c r="A14" s="147"/>
      <c r="B14" s="150"/>
      <c r="C14" s="150"/>
      <c r="D14" s="153"/>
      <c r="E14" s="144"/>
      <c r="F14" s="144"/>
      <c r="G14" s="144"/>
      <c r="H14" s="144"/>
      <c r="I14" s="26"/>
      <c r="J14" s="137"/>
      <c r="K14" s="144"/>
      <c r="L14" s="162"/>
      <c r="M14" s="44"/>
    </row>
    <row r="15" spans="1:13" ht="17.25" customHeight="1">
      <c r="A15" s="50"/>
      <c r="B15" s="51"/>
      <c r="C15" s="51"/>
      <c r="D15" s="52" t="s">
        <v>56</v>
      </c>
      <c r="E15" s="53">
        <f>SUM(E12:E14)</f>
        <v>13440</v>
      </c>
      <c r="F15" s="53">
        <f>SUM(I15+H15)</f>
        <v>10605</v>
      </c>
      <c r="G15" s="53"/>
      <c r="H15" s="53">
        <f>SUM(H12:H14)</f>
        <v>10605</v>
      </c>
      <c r="I15" s="140">
        <f>SUM(J12:J14)</f>
        <v>0</v>
      </c>
      <c r="J15" s="141"/>
      <c r="K15" s="53">
        <f>SUM(K12:K14)</f>
        <v>0</v>
      </c>
      <c r="L15" s="56"/>
      <c r="M15" s="44"/>
    </row>
    <row r="16" spans="1:13" ht="14.25" customHeight="1">
      <c r="A16" s="145" t="s">
        <v>57</v>
      </c>
      <c r="B16" s="148" t="s">
        <v>58</v>
      </c>
      <c r="C16" s="148" t="s">
        <v>59</v>
      </c>
      <c r="D16" s="151" t="s">
        <v>60</v>
      </c>
      <c r="E16" s="142">
        <f>SUM(F16)</f>
        <v>150000</v>
      </c>
      <c r="F16" s="142">
        <f>SUM(H16)</f>
        <v>150000</v>
      </c>
      <c r="G16" s="142"/>
      <c r="H16" s="142">
        <v>150000</v>
      </c>
      <c r="I16" s="57"/>
      <c r="J16" s="58"/>
      <c r="K16" s="142"/>
      <c r="L16" s="160" t="s">
        <v>61</v>
      </c>
      <c r="M16" s="44"/>
    </row>
    <row r="17" spans="1:13" ht="14.25" customHeight="1">
      <c r="A17" s="146"/>
      <c r="B17" s="149"/>
      <c r="C17" s="149"/>
      <c r="D17" s="152"/>
      <c r="E17" s="143"/>
      <c r="F17" s="143"/>
      <c r="G17" s="143"/>
      <c r="H17" s="143"/>
      <c r="I17" s="40"/>
      <c r="J17" s="25"/>
      <c r="K17" s="143"/>
      <c r="L17" s="161"/>
      <c r="M17" s="44"/>
    </row>
    <row r="18" spans="1:13" ht="90" customHeight="1">
      <c r="A18" s="147"/>
      <c r="B18" s="150"/>
      <c r="C18" s="150"/>
      <c r="D18" s="153"/>
      <c r="E18" s="144"/>
      <c r="F18" s="144"/>
      <c r="G18" s="144"/>
      <c r="H18" s="144"/>
      <c r="I18" s="26"/>
      <c r="J18" s="137"/>
      <c r="K18" s="144"/>
      <c r="L18" s="162"/>
      <c r="M18" s="44"/>
    </row>
    <row r="19" spans="1:13" ht="4.5" customHeight="1" hidden="1">
      <c r="A19" s="87">
        <v>3</v>
      </c>
      <c r="B19" s="192" t="s">
        <v>58</v>
      </c>
      <c r="C19" s="192" t="s">
        <v>62</v>
      </c>
      <c r="D19" s="193" t="s">
        <v>63</v>
      </c>
      <c r="E19" s="86">
        <f>SUM(F19)</f>
        <v>4117457</v>
      </c>
      <c r="F19" s="86">
        <f>SUM(G19:J21)</f>
        <v>4117457</v>
      </c>
      <c r="G19" s="86">
        <v>251504</v>
      </c>
      <c r="H19" s="86">
        <v>1989775</v>
      </c>
      <c r="I19" s="138">
        <v>1876178</v>
      </c>
      <c r="J19" s="139"/>
      <c r="K19" s="86"/>
      <c r="L19" s="189" t="s">
        <v>64</v>
      </c>
      <c r="M19" s="44"/>
    </row>
    <row r="20" spans="1:13" s="64" customFormat="1" ht="94.5" customHeight="1">
      <c r="A20" s="190"/>
      <c r="B20" s="192"/>
      <c r="C20" s="192"/>
      <c r="D20" s="193"/>
      <c r="E20" s="86"/>
      <c r="F20" s="86"/>
      <c r="G20" s="86"/>
      <c r="H20" s="86"/>
      <c r="I20" s="138"/>
      <c r="J20" s="139"/>
      <c r="K20" s="86"/>
      <c r="L20" s="189"/>
      <c r="M20" s="63"/>
    </row>
    <row r="21" spans="1:13" ht="13.5" customHeight="1" hidden="1">
      <c r="A21" s="191"/>
      <c r="B21" s="148"/>
      <c r="C21" s="148"/>
      <c r="D21" s="151"/>
      <c r="E21" s="142"/>
      <c r="F21" s="142"/>
      <c r="G21" s="142"/>
      <c r="H21" s="142"/>
      <c r="I21" s="57"/>
      <c r="J21" s="58"/>
      <c r="K21" s="142"/>
      <c r="L21" s="160"/>
      <c r="M21" s="44"/>
    </row>
    <row r="22" spans="1:13" ht="38.25" customHeight="1">
      <c r="A22" s="50">
        <v>4</v>
      </c>
      <c r="B22" s="51" t="s">
        <v>58</v>
      </c>
      <c r="C22" s="51" t="s">
        <v>62</v>
      </c>
      <c r="D22" s="59" t="s">
        <v>65</v>
      </c>
      <c r="E22" s="60">
        <v>26033</v>
      </c>
      <c r="F22" s="60">
        <f>SUM(G22)</f>
        <v>26033</v>
      </c>
      <c r="G22" s="60">
        <v>26033</v>
      </c>
      <c r="H22" s="60"/>
      <c r="I22" s="61"/>
      <c r="J22" s="62"/>
      <c r="K22" s="60"/>
      <c r="L22" s="56" t="s">
        <v>64</v>
      </c>
      <c r="M22" s="44"/>
    </row>
    <row r="23" spans="1:13" ht="29.25" customHeight="1">
      <c r="A23" s="50"/>
      <c r="B23" s="50"/>
      <c r="C23" s="51"/>
      <c r="D23" s="65" t="s">
        <v>66</v>
      </c>
      <c r="E23" s="53">
        <f>SUM(E16:E22)</f>
        <v>4293490</v>
      </c>
      <c r="F23" s="53">
        <f>SUM(F16:F22)</f>
        <v>4293490</v>
      </c>
      <c r="G23" s="53">
        <f>SUM(G19:G22)</f>
        <v>277537</v>
      </c>
      <c r="H23" s="53">
        <f>SUM(H16:H21)</f>
        <v>2139775</v>
      </c>
      <c r="I23" s="140">
        <f>SUM(I19)</f>
        <v>1876178</v>
      </c>
      <c r="J23" s="141"/>
      <c r="K23" s="60"/>
      <c r="L23" s="50"/>
      <c r="M23" s="44"/>
    </row>
    <row r="24" spans="1:13" ht="41.25" customHeight="1">
      <c r="A24" s="50">
        <v>5</v>
      </c>
      <c r="B24" s="50">
        <v>630</v>
      </c>
      <c r="C24" s="51" t="s">
        <v>67</v>
      </c>
      <c r="D24" s="66" t="s">
        <v>68</v>
      </c>
      <c r="E24" s="67">
        <v>156259</v>
      </c>
      <c r="F24" s="67">
        <v>137942</v>
      </c>
      <c r="G24" s="67"/>
      <c r="H24" s="67">
        <v>137942</v>
      </c>
      <c r="I24" s="140"/>
      <c r="J24" s="141"/>
      <c r="K24" s="60"/>
      <c r="L24" s="56" t="s">
        <v>69</v>
      </c>
      <c r="M24" s="44"/>
    </row>
    <row r="25" spans="1:13" ht="29.25" customHeight="1">
      <c r="A25" s="50"/>
      <c r="B25" s="41"/>
      <c r="C25" s="42"/>
      <c r="D25" s="68" t="s">
        <v>70</v>
      </c>
      <c r="E25" s="69">
        <f>SUM(E24)</f>
        <v>156259</v>
      </c>
      <c r="F25" s="69">
        <v>137942</v>
      </c>
      <c r="G25" s="69"/>
      <c r="H25" s="69">
        <v>137942</v>
      </c>
      <c r="I25" s="140"/>
      <c r="J25" s="141"/>
      <c r="K25" s="43"/>
      <c r="L25" s="41"/>
      <c r="M25" s="44"/>
    </row>
    <row r="26" spans="1:13" ht="9.75" customHeight="1">
      <c r="A26" s="145">
        <v>6</v>
      </c>
      <c r="B26" s="148" t="s">
        <v>71</v>
      </c>
      <c r="C26" s="148" t="s">
        <v>72</v>
      </c>
      <c r="D26" s="155" t="s">
        <v>73</v>
      </c>
      <c r="E26" s="142">
        <f>SUM(F26)</f>
        <v>613900</v>
      </c>
      <c r="F26" s="142">
        <v>613900</v>
      </c>
      <c r="G26" s="142"/>
      <c r="H26" s="142">
        <v>304101</v>
      </c>
      <c r="I26" s="57">
        <v>0</v>
      </c>
      <c r="J26" s="58"/>
      <c r="K26" s="142">
        <v>309799</v>
      </c>
      <c r="L26" s="145" t="s">
        <v>64</v>
      </c>
      <c r="M26" s="44"/>
    </row>
    <row r="27" spans="1:13" ht="11.25" customHeight="1">
      <c r="A27" s="146"/>
      <c r="B27" s="149"/>
      <c r="C27" s="149"/>
      <c r="D27" s="156"/>
      <c r="E27" s="143"/>
      <c r="F27" s="143"/>
      <c r="G27" s="143"/>
      <c r="H27" s="143"/>
      <c r="I27" s="40"/>
      <c r="J27" s="25"/>
      <c r="K27" s="143"/>
      <c r="L27" s="146"/>
      <c r="M27" s="44"/>
    </row>
    <row r="28" spans="1:13" ht="36.75" customHeight="1">
      <c r="A28" s="147"/>
      <c r="B28" s="150"/>
      <c r="C28" s="150"/>
      <c r="D28" s="157"/>
      <c r="E28" s="144"/>
      <c r="F28" s="144"/>
      <c r="G28" s="144"/>
      <c r="H28" s="144"/>
      <c r="I28" s="26"/>
      <c r="J28" s="137"/>
      <c r="K28" s="144"/>
      <c r="L28" s="147"/>
      <c r="M28" s="44"/>
    </row>
    <row r="29" spans="1:13" ht="24.75" customHeight="1">
      <c r="A29" s="47"/>
      <c r="B29" s="48"/>
      <c r="C29" s="48"/>
      <c r="D29" s="71" t="s">
        <v>74</v>
      </c>
      <c r="E29" s="72">
        <f>SUM(E26)</f>
        <v>613900</v>
      </c>
      <c r="F29" s="72">
        <f>SUM(F26)</f>
        <v>613900</v>
      </c>
      <c r="G29" s="72">
        <f>SUM(G26)</f>
        <v>0</v>
      </c>
      <c r="H29" s="72">
        <f>SUM(H26)</f>
        <v>304101</v>
      </c>
      <c r="I29" s="140">
        <f>SUM(I26)</f>
        <v>0</v>
      </c>
      <c r="J29" s="141"/>
      <c r="K29" s="72">
        <f>SUM(K26)</f>
        <v>309799</v>
      </c>
      <c r="L29" s="47"/>
      <c r="M29" s="44"/>
    </row>
    <row r="30" spans="1:13" ht="24.75" customHeight="1">
      <c r="A30" s="47">
        <v>7</v>
      </c>
      <c r="B30" s="48" t="s">
        <v>75</v>
      </c>
      <c r="C30" s="48" t="s">
        <v>76</v>
      </c>
      <c r="D30" s="73" t="s">
        <v>77</v>
      </c>
      <c r="E30" s="74">
        <v>10000</v>
      </c>
      <c r="F30" s="74">
        <v>10000</v>
      </c>
      <c r="G30" s="74"/>
      <c r="H30" s="74">
        <v>10000</v>
      </c>
      <c r="I30" s="54"/>
      <c r="J30" s="55"/>
      <c r="K30" s="72"/>
      <c r="L30" s="47" t="s">
        <v>64</v>
      </c>
      <c r="M30" s="44"/>
    </row>
    <row r="31" spans="1:13" ht="84.75" customHeight="1">
      <c r="A31" s="50">
        <v>8</v>
      </c>
      <c r="B31" s="51" t="s">
        <v>75</v>
      </c>
      <c r="C31" s="51" t="s">
        <v>78</v>
      </c>
      <c r="D31" s="88" t="s">
        <v>79</v>
      </c>
      <c r="E31" s="60">
        <v>25410</v>
      </c>
      <c r="F31" s="60">
        <v>10860</v>
      </c>
      <c r="G31" s="60"/>
      <c r="H31" s="60">
        <v>10860</v>
      </c>
      <c r="I31" s="138"/>
      <c r="J31" s="139"/>
      <c r="K31" s="60"/>
      <c r="L31" s="56" t="s">
        <v>80</v>
      </c>
      <c r="M31" s="44"/>
    </row>
    <row r="32" spans="1:13" ht="20.25" customHeight="1">
      <c r="A32" s="50"/>
      <c r="B32" s="51"/>
      <c r="C32" s="51"/>
      <c r="D32" s="65" t="s">
        <v>81</v>
      </c>
      <c r="E32" s="53">
        <f>SUM(E30:E31)</f>
        <v>35410</v>
      </c>
      <c r="F32" s="53">
        <v>20860</v>
      </c>
      <c r="G32" s="53"/>
      <c r="H32" s="53">
        <v>20860</v>
      </c>
      <c r="I32" s="140"/>
      <c r="J32" s="141"/>
      <c r="K32" s="53"/>
      <c r="L32" s="50"/>
      <c r="M32" s="44"/>
    </row>
    <row r="33" spans="1:13" ht="84" customHeight="1">
      <c r="A33" s="89">
        <v>9</v>
      </c>
      <c r="B33" s="90" t="s">
        <v>82</v>
      </c>
      <c r="C33" s="90" t="s">
        <v>83</v>
      </c>
      <c r="D33" s="91" t="s">
        <v>84</v>
      </c>
      <c r="E33" s="92">
        <v>16000</v>
      </c>
      <c r="F33" s="93">
        <v>16000</v>
      </c>
      <c r="G33" s="93"/>
      <c r="H33" s="93">
        <v>16000</v>
      </c>
      <c r="I33" s="172"/>
      <c r="J33" s="173"/>
      <c r="K33" s="93"/>
      <c r="L33" s="96" t="s">
        <v>61</v>
      </c>
      <c r="M33" s="44"/>
    </row>
    <row r="34" spans="1:13" ht="48.75" customHeight="1">
      <c r="A34" s="50"/>
      <c r="B34" s="51"/>
      <c r="C34" s="51"/>
      <c r="D34" s="65" t="s">
        <v>85</v>
      </c>
      <c r="E34" s="53">
        <f>SUM(E33)</f>
        <v>16000</v>
      </c>
      <c r="F34" s="53">
        <f>SUM(F33)</f>
        <v>16000</v>
      </c>
      <c r="G34" s="53"/>
      <c r="H34" s="53">
        <f>SUM(H33)</f>
        <v>16000</v>
      </c>
      <c r="I34" s="140"/>
      <c r="J34" s="141"/>
      <c r="K34" s="53"/>
      <c r="L34" s="50"/>
      <c r="M34" s="44"/>
    </row>
    <row r="35" spans="1:13" ht="28.5" customHeight="1">
      <c r="A35" s="87">
        <v>10</v>
      </c>
      <c r="B35" s="87">
        <v>801</v>
      </c>
      <c r="C35" s="87">
        <v>80101</v>
      </c>
      <c r="D35" s="188" t="s">
        <v>86</v>
      </c>
      <c r="E35" s="86">
        <v>1843600</v>
      </c>
      <c r="F35" s="86">
        <v>1843600</v>
      </c>
      <c r="G35" s="86"/>
      <c r="H35" s="86">
        <v>276540</v>
      </c>
      <c r="I35" s="138">
        <v>1567060</v>
      </c>
      <c r="J35" s="139"/>
      <c r="K35" s="86"/>
      <c r="L35" s="87" t="s">
        <v>64</v>
      </c>
      <c r="M35" s="44"/>
    </row>
    <row r="36" spans="1:13" ht="9" customHeight="1">
      <c r="A36" s="87"/>
      <c r="B36" s="87"/>
      <c r="C36" s="87"/>
      <c r="D36" s="188"/>
      <c r="E36" s="86"/>
      <c r="F36" s="86"/>
      <c r="G36" s="86"/>
      <c r="H36" s="86"/>
      <c r="I36" s="138"/>
      <c r="J36" s="139"/>
      <c r="K36" s="86"/>
      <c r="L36" s="87"/>
      <c r="M36" s="44"/>
    </row>
    <row r="37" spans="1:13" ht="0.75" customHeight="1">
      <c r="A37" s="87"/>
      <c r="B37" s="87"/>
      <c r="C37" s="87"/>
      <c r="D37" s="188"/>
      <c r="E37" s="86"/>
      <c r="F37" s="86"/>
      <c r="G37" s="86"/>
      <c r="H37" s="86"/>
      <c r="I37" s="138"/>
      <c r="J37" s="139"/>
      <c r="K37" s="86"/>
      <c r="L37" s="87"/>
      <c r="M37" s="44"/>
    </row>
    <row r="38" spans="1:13" ht="62.25" customHeight="1">
      <c r="A38" s="47">
        <v>11</v>
      </c>
      <c r="B38" s="47">
        <v>801</v>
      </c>
      <c r="C38" s="47">
        <v>80104</v>
      </c>
      <c r="D38" s="70" t="s">
        <v>87</v>
      </c>
      <c r="E38" s="49">
        <f>SUM(F38)</f>
        <v>140000</v>
      </c>
      <c r="F38" s="49">
        <f>SUM(G38:J38)</f>
        <v>140000</v>
      </c>
      <c r="G38" s="49">
        <v>70000</v>
      </c>
      <c r="H38" s="49"/>
      <c r="I38" s="138">
        <v>70000</v>
      </c>
      <c r="J38" s="139"/>
      <c r="K38" s="49"/>
      <c r="L38" s="47" t="s">
        <v>64</v>
      </c>
      <c r="M38" s="44"/>
    </row>
    <row r="39" spans="1:13" ht="15.75" customHeight="1">
      <c r="A39" s="50"/>
      <c r="B39" s="50"/>
      <c r="C39" s="50"/>
      <c r="D39" s="65" t="s">
        <v>88</v>
      </c>
      <c r="E39" s="53">
        <f>SUM(E35:E38)</f>
        <v>1983600</v>
      </c>
      <c r="F39" s="53">
        <f>SUM(G39:J39)</f>
        <v>1983600</v>
      </c>
      <c r="G39" s="53">
        <f>SUM(G35:G38)</f>
        <v>70000</v>
      </c>
      <c r="H39" s="53">
        <v>276540</v>
      </c>
      <c r="I39" s="140">
        <f>SUM(I35:J38)</f>
        <v>1637060</v>
      </c>
      <c r="J39" s="141"/>
      <c r="K39" s="53">
        <f>SUM(K35:K37)</f>
        <v>0</v>
      </c>
      <c r="L39" s="97"/>
      <c r="M39" s="44"/>
    </row>
    <row r="40" spans="1:13" ht="27" customHeight="1">
      <c r="A40" s="50">
        <v>12</v>
      </c>
      <c r="B40" s="50">
        <v>900</v>
      </c>
      <c r="C40" s="50">
        <v>90015</v>
      </c>
      <c r="D40" s="66" t="s">
        <v>89</v>
      </c>
      <c r="E40" s="67">
        <v>45000</v>
      </c>
      <c r="F40" s="67">
        <v>45000</v>
      </c>
      <c r="G40" s="67"/>
      <c r="H40" s="67">
        <v>45000</v>
      </c>
      <c r="I40" s="94"/>
      <c r="J40" s="95"/>
      <c r="K40" s="67"/>
      <c r="L40" s="98" t="s">
        <v>64</v>
      </c>
      <c r="M40" s="44"/>
    </row>
    <row r="41" spans="1:13" s="64" customFormat="1" ht="264.75" customHeight="1" thickBot="1">
      <c r="A41" s="176">
        <v>13</v>
      </c>
      <c r="B41" s="176">
        <v>900</v>
      </c>
      <c r="C41" s="176">
        <v>90017</v>
      </c>
      <c r="D41" s="178" t="s">
        <v>90</v>
      </c>
      <c r="E41" s="158">
        <v>1600000</v>
      </c>
      <c r="F41" s="158">
        <f>SUM(H41+G41)</f>
        <v>800000</v>
      </c>
      <c r="G41" s="158">
        <v>0</v>
      </c>
      <c r="H41" s="158">
        <v>800000</v>
      </c>
      <c r="I41" s="99"/>
      <c r="J41" s="100"/>
      <c r="K41" s="163"/>
      <c r="L41" s="165" t="s">
        <v>91</v>
      </c>
      <c r="M41" s="63"/>
    </row>
    <row r="42" spans="1:13" s="104" customFormat="1" ht="0.75" customHeight="1" hidden="1">
      <c r="A42" s="177"/>
      <c r="B42" s="177"/>
      <c r="C42" s="177"/>
      <c r="D42" s="179"/>
      <c r="E42" s="159"/>
      <c r="F42" s="159"/>
      <c r="G42" s="159"/>
      <c r="H42" s="159"/>
      <c r="I42" s="101"/>
      <c r="J42" s="102"/>
      <c r="K42" s="164"/>
      <c r="L42" s="166"/>
      <c r="M42" s="103"/>
    </row>
    <row r="43" spans="1:13" s="104" customFormat="1" ht="8.25" customHeight="1" hidden="1">
      <c r="A43" s="177"/>
      <c r="B43" s="177"/>
      <c r="C43" s="177"/>
      <c r="D43" s="179"/>
      <c r="E43" s="159"/>
      <c r="F43" s="159"/>
      <c r="G43" s="159"/>
      <c r="H43" s="159"/>
      <c r="I43" s="101"/>
      <c r="J43" s="102"/>
      <c r="K43" s="164"/>
      <c r="L43" s="166"/>
      <c r="M43" s="103"/>
    </row>
    <row r="44" spans="1:13" s="118" customFormat="1" ht="114.75" customHeight="1" thickTop="1">
      <c r="A44" s="110">
        <v>14</v>
      </c>
      <c r="B44" s="110">
        <v>900</v>
      </c>
      <c r="C44" s="110">
        <v>90017</v>
      </c>
      <c r="D44" s="111" t="s">
        <v>92</v>
      </c>
      <c r="E44" s="112">
        <v>100000</v>
      </c>
      <c r="F44" s="112">
        <v>100000</v>
      </c>
      <c r="G44" s="112"/>
      <c r="H44" s="112">
        <v>100000</v>
      </c>
      <c r="I44" s="113"/>
      <c r="J44" s="114"/>
      <c r="K44" s="115"/>
      <c r="L44" s="116" t="s">
        <v>91</v>
      </c>
      <c r="M44" s="117"/>
    </row>
    <row r="45" spans="1:13" ht="36.75" customHeight="1">
      <c r="A45" s="97"/>
      <c r="B45" s="97"/>
      <c r="C45" s="97"/>
      <c r="D45" s="52" t="s">
        <v>93</v>
      </c>
      <c r="E45" s="53">
        <f>SUM(E40:E44)</f>
        <v>1745000</v>
      </c>
      <c r="F45" s="53">
        <f>SUM(F40:F44)</f>
        <v>945000</v>
      </c>
      <c r="G45" s="53"/>
      <c r="H45" s="53">
        <f>SUM(H40:H44)</f>
        <v>945000</v>
      </c>
      <c r="I45" s="140">
        <f>SUM(I41:J41)</f>
        <v>0</v>
      </c>
      <c r="J45" s="141"/>
      <c r="K45" s="53"/>
      <c r="L45" s="97"/>
      <c r="M45" s="44"/>
    </row>
    <row r="46" spans="1:13" ht="15.75" customHeight="1" hidden="1">
      <c r="A46" s="145">
        <v>15</v>
      </c>
      <c r="B46" s="145">
        <v>921</v>
      </c>
      <c r="C46" s="145">
        <v>92109</v>
      </c>
      <c r="D46" s="155" t="s">
        <v>94</v>
      </c>
      <c r="E46" s="142">
        <v>280086</v>
      </c>
      <c r="F46" s="142">
        <v>280086</v>
      </c>
      <c r="G46" s="142"/>
      <c r="H46" s="142">
        <v>280086</v>
      </c>
      <c r="I46" s="57">
        <v>0</v>
      </c>
      <c r="J46" s="58"/>
      <c r="K46" s="142"/>
      <c r="L46" s="160" t="s">
        <v>95</v>
      </c>
      <c r="M46" s="44"/>
    </row>
    <row r="47" spans="1:13" ht="62.25" customHeight="1">
      <c r="A47" s="146"/>
      <c r="B47" s="146"/>
      <c r="C47" s="146"/>
      <c r="D47" s="156"/>
      <c r="E47" s="143"/>
      <c r="F47" s="143"/>
      <c r="G47" s="143"/>
      <c r="H47" s="143"/>
      <c r="I47" s="40"/>
      <c r="J47" s="25"/>
      <c r="K47" s="143"/>
      <c r="L47" s="161"/>
      <c r="M47" s="44"/>
    </row>
    <row r="48" spans="1:13" ht="36.75" customHeight="1">
      <c r="A48" s="147"/>
      <c r="B48" s="147"/>
      <c r="C48" s="147"/>
      <c r="D48" s="157"/>
      <c r="E48" s="144"/>
      <c r="F48" s="144"/>
      <c r="G48" s="144"/>
      <c r="H48" s="144"/>
      <c r="I48" s="26"/>
      <c r="J48" s="137"/>
      <c r="K48" s="144"/>
      <c r="L48" s="162"/>
      <c r="M48" s="44"/>
    </row>
    <row r="49" spans="1:13" ht="0.75" customHeight="1">
      <c r="A49" s="145">
        <v>16</v>
      </c>
      <c r="B49" s="145">
        <v>921</v>
      </c>
      <c r="C49" s="145">
        <v>92116</v>
      </c>
      <c r="D49" s="155" t="s">
        <v>96</v>
      </c>
      <c r="E49" s="142">
        <v>173027</v>
      </c>
      <c r="F49" s="142">
        <v>173027</v>
      </c>
      <c r="G49" s="142"/>
      <c r="H49" s="142">
        <v>173027</v>
      </c>
      <c r="I49" s="57">
        <v>0</v>
      </c>
      <c r="J49" s="58"/>
      <c r="K49" s="142"/>
      <c r="L49" s="160" t="s">
        <v>97</v>
      </c>
      <c r="M49" s="44"/>
    </row>
    <row r="50" spans="1:13" ht="34.5" customHeight="1">
      <c r="A50" s="146"/>
      <c r="B50" s="146"/>
      <c r="C50" s="146"/>
      <c r="D50" s="156"/>
      <c r="E50" s="143"/>
      <c r="F50" s="143"/>
      <c r="G50" s="143"/>
      <c r="H50" s="143"/>
      <c r="I50" s="40"/>
      <c r="J50" s="25"/>
      <c r="K50" s="143"/>
      <c r="L50" s="161"/>
      <c r="M50" s="44"/>
    </row>
    <row r="51" spans="1:13" ht="65.25" customHeight="1">
      <c r="A51" s="147"/>
      <c r="B51" s="147"/>
      <c r="C51" s="147"/>
      <c r="D51" s="157"/>
      <c r="E51" s="144"/>
      <c r="F51" s="144"/>
      <c r="G51" s="144"/>
      <c r="H51" s="144"/>
      <c r="I51" s="26"/>
      <c r="J51" s="137"/>
      <c r="K51" s="144"/>
      <c r="L51" s="162"/>
      <c r="M51" s="44"/>
    </row>
    <row r="52" spans="1:13" ht="35.25" customHeight="1">
      <c r="A52" s="50">
        <v>17</v>
      </c>
      <c r="B52" s="50">
        <v>921</v>
      </c>
      <c r="C52" s="50">
        <v>92195</v>
      </c>
      <c r="D52" s="88" t="s">
        <v>98</v>
      </c>
      <c r="E52" s="60">
        <v>1540</v>
      </c>
      <c r="F52" s="60">
        <f>SUM(K52)</f>
        <v>1540</v>
      </c>
      <c r="G52" s="60"/>
      <c r="H52" s="60"/>
      <c r="I52" s="61"/>
      <c r="J52" s="62"/>
      <c r="K52" s="60">
        <v>1540</v>
      </c>
      <c r="L52" s="56"/>
      <c r="M52" s="44"/>
    </row>
    <row r="53" spans="1:13" ht="15.75" customHeight="1">
      <c r="A53" s="45"/>
      <c r="B53" s="45"/>
      <c r="C53" s="45"/>
      <c r="D53" s="119" t="s">
        <v>99</v>
      </c>
      <c r="E53" s="120">
        <f>SUM(E46:E52)</f>
        <v>454653</v>
      </c>
      <c r="F53" s="120">
        <f>SUM(F46:F52)</f>
        <v>454653</v>
      </c>
      <c r="G53" s="120">
        <f>SUM(G46:G51)</f>
        <v>0</v>
      </c>
      <c r="H53" s="120">
        <f>SUM(H46:H51)</f>
        <v>453113</v>
      </c>
      <c r="I53" s="170">
        <f>SUM(I46:J51)</f>
        <v>0</v>
      </c>
      <c r="J53" s="171"/>
      <c r="K53" s="46">
        <f>SUM(K52)</f>
        <v>1540</v>
      </c>
      <c r="L53" s="46">
        <f>SUM(L49)</f>
        <v>0</v>
      </c>
      <c r="M53" s="44"/>
    </row>
    <row r="54" spans="1:13" ht="16.5" customHeight="1">
      <c r="A54" s="154" t="s">
        <v>100</v>
      </c>
      <c r="B54" s="154"/>
      <c r="C54" s="154"/>
      <c r="D54" s="154"/>
      <c r="E54" s="121">
        <f>SUM(E53,E45,E39,E34,E32)</f>
        <v>4234663</v>
      </c>
      <c r="F54" s="121">
        <f>SUM(F53+F45+F39+F32+F29+F23+F15+F25+F34)</f>
        <v>8476050</v>
      </c>
      <c r="G54" s="121">
        <f>SUM(G23+G39)</f>
        <v>347537</v>
      </c>
      <c r="H54" s="121">
        <f>SUM(H53+H45+H39+H32+H29+H23+H15+H25+H34)</f>
        <v>4303936</v>
      </c>
      <c r="I54" s="174">
        <f>SUM(I53+I39+J32+I29+I23+I15+I45)</f>
        <v>3513238</v>
      </c>
      <c r="J54" s="175"/>
      <c r="K54" s="121">
        <f>SUM(K53+K45+K39+K32+K29+K23+K15+K25+K34)</f>
        <v>311339</v>
      </c>
      <c r="L54" s="98" t="s">
        <v>101</v>
      </c>
      <c r="M54" s="44"/>
    </row>
    <row r="55" spans="1:13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1" ht="12.75">
      <c r="A56" s="122"/>
      <c r="K56" s="34" t="s">
        <v>20</v>
      </c>
    </row>
    <row r="57" ht="12.75">
      <c r="K57" s="34" t="s">
        <v>21</v>
      </c>
    </row>
  </sheetData>
  <mergeCells count="120">
    <mergeCell ref="L19:L21"/>
    <mergeCell ref="H19:H21"/>
    <mergeCell ref="A16:A18"/>
    <mergeCell ref="B16:B18"/>
    <mergeCell ref="C16:C18"/>
    <mergeCell ref="D16:D18"/>
    <mergeCell ref="A19:A21"/>
    <mergeCell ref="B19:B21"/>
    <mergeCell ref="C19:C21"/>
    <mergeCell ref="D19:D21"/>
    <mergeCell ref="F46:F48"/>
    <mergeCell ref="G46:G48"/>
    <mergeCell ref="E41:E43"/>
    <mergeCell ref="F41:F43"/>
    <mergeCell ref="G41:G43"/>
    <mergeCell ref="E26:E28"/>
    <mergeCell ref="A46:A48"/>
    <mergeCell ref="B46:B48"/>
    <mergeCell ref="C46:C48"/>
    <mergeCell ref="D46:D48"/>
    <mergeCell ref="E46:E48"/>
    <mergeCell ref="E35:E37"/>
    <mergeCell ref="D35:D37"/>
    <mergeCell ref="D26:D28"/>
    <mergeCell ref="I9:J10"/>
    <mergeCell ref="G8:K8"/>
    <mergeCell ref="G9:G10"/>
    <mergeCell ref="H9:H10"/>
    <mergeCell ref="K9:K10"/>
    <mergeCell ref="L26:L28"/>
    <mergeCell ref="A5:L5"/>
    <mergeCell ref="A7:A10"/>
    <mergeCell ref="B7:B10"/>
    <mergeCell ref="C7:C10"/>
    <mergeCell ref="D7:D10"/>
    <mergeCell ref="E7:E10"/>
    <mergeCell ref="F7:K7"/>
    <mergeCell ref="L7:L10"/>
    <mergeCell ref="F8:F10"/>
    <mergeCell ref="K19:K21"/>
    <mergeCell ref="G26:G28"/>
    <mergeCell ref="H26:H28"/>
    <mergeCell ref="K26:K28"/>
    <mergeCell ref="G19:G21"/>
    <mergeCell ref="I54:J54"/>
    <mergeCell ref="I24:J24"/>
    <mergeCell ref="I25:J25"/>
    <mergeCell ref="A26:A28"/>
    <mergeCell ref="B26:B28"/>
    <mergeCell ref="C26:C28"/>
    <mergeCell ref="A41:A43"/>
    <mergeCell ref="B41:B43"/>
    <mergeCell ref="C41:C43"/>
    <mergeCell ref="D41:D43"/>
    <mergeCell ref="I53:J53"/>
    <mergeCell ref="I45:J45"/>
    <mergeCell ref="I19:J21"/>
    <mergeCell ref="I23:J23"/>
    <mergeCell ref="I46:J48"/>
    <mergeCell ref="I49:J51"/>
    <mergeCell ref="I38:J38"/>
    <mergeCell ref="I34:J34"/>
    <mergeCell ref="I33:J33"/>
    <mergeCell ref="I32:J32"/>
    <mergeCell ref="J1:L1"/>
    <mergeCell ref="J2:L2"/>
    <mergeCell ref="J4:L4"/>
    <mergeCell ref="I16:J18"/>
    <mergeCell ref="I15:J15"/>
    <mergeCell ref="L12:L14"/>
    <mergeCell ref="K16:K18"/>
    <mergeCell ref="L16:L18"/>
    <mergeCell ref="I11:J11"/>
    <mergeCell ref="K12:K14"/>
    <mergeCell ref="K49:K51"/>
    <mergeCell ref="L49:L51"/>
    <mergeCell ref="K35:K37"/>
    <mergeCell ref="L35:L37"/>
    <mergeCell ref="K46:K48"/>
    <mergeCell ref="L46:L48"/>
    <mergeCell ref="K41:K43"/>
    <mergeCell ref="L41:L43"/>
    <mergeCell ref="I12:J14"/>
    <mergeCell ref="H49:H51"/>
    <mergeCell ref="H35:H37"/>
    <mergeCell ref="H16:H18"/>
    <mergeCell ref="H46:H48"/>
    <mergeCell ref="H41:H43"/>
    <mergeCell ref="H12:H14"/>
    <mergeCell ref="I39:J39"/>
    <mergeCell ref="A54:D54"/>
    <mergeCell ref="E49:E51"/>
    <mergeCell ref="F49:F51"/>
    <mergeCell ref="G49:G51"/>
    <mergeCell ref="A49:A51"/>
    <mergeCell ref="B49:B51"/>
    <mergeCell ref="C49:C51"/>
    <mergeCell ref="D49:D51"/>
    <mergeCell ref="A12:A14"/>
    <mergeCell ref="B12:B14"/>
    <mergeCell ref="C12:C14"/>
    <mergeCell ref="D12:D14"/>
    <mergeCell ref="E12:E14"/>
    <mergeCell ref="F12:F14"/>
    <mergeCell ref="G12:G14"/>
    <mergeCell ref="F19:F21"/>
    <mergeCell ref="E19:E21"/>
    <mergeCell ref="E16:E18"/>
    <mergeCell ref="F16:F18"/>
    <mergeCell ref="G16:G18"/>
    <mergeCell ref="F35:F37"/>
    <mergeCell ref="G35:G37"/>
    <mergeCell ref="A35:A37"/>
    <mergeCell ref="I26:J28"/>
    <mergeCell ref="I35:J37"/>
    <mergeCell ref="I29:J29"/>
    <mergeCell ref="I31:J31"/>
    <mergeCell ref="F26:F28"/>
    <mergeCell ref="B35:B37"/>
    <mergeCell ref="C35:C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="55" zoomScaleNormal="75" zoomScaleSheetLayoutView="55" workbookViewId="0" topLeftCell="E1">
      <selection activeCell="S13" sqref="S13"/>
    </sheetView>
  </sheetViews>
  <sheetFormatPr defaultColWidth="9.140625" defaultRowHeight="12.75"/>
  <cols>
    <col min="1" max="1" width="4.7109375" style="0" customWidth="1"/>
    <col min="2" max="2" width="19.140625" style="0" customWidth="1"/>
    <col min="3" max="3" width="3.00390625" style="0" customWidth="1"/>
    <col min="4" max="4" width="11.00390625" style="0" customWidth="1"/>
    <col min="5" max="5" width="22.7109375" style="0" customWidth="1"/>
    <col min="6" max="6" width="20.421875" style="0" customWidth="1"/>
    <col min="7" max="7" width="20.140625" style="0" customWidth="1"/>
    <col min="8" max="8" width="23.140625" style="0" customWidth="1"/>
    <col min="9" max="9" width="19.7109375" style="0" customWidth="1"/>
    <col min="10" max="10" width="10.28125" style="0" customWidth="1"/>
    <col min="11" max="11" width="21.421875" style="0" customWidth="1"/>
    <col min="12" max="12" width="19.00390625" style="0" customWidth="1"/>
    <col min="13" max="13" width="19.7109375" style="0" customWidth="1"/>
    <col min="14" max="14" width="4.421875" style="0" customWidth="1"/>
    <col min="15" max="15" width="5.140625" style="0" customWidth="1"/>
    <col min="16" max="16" width="4.28125" style="0" customWidth="1"/>
    <col min="17" max="17" width="20.421875" style="0" customWidth="1"/>
  </cols>
  <sheetData>
    <row r="1" spans="12:17" ht="15" customHeight="1">
      <c r="L1" s="194"/>
      <c r="M1" s="195"/>
      <c r="O1" s="196" t="s">
        <v>111</v>
      </c>
      <c r="P1" s="196"/>
      <c r="Q1" s="196"/>
    </row>
    <row r="2" spans="12:17" ht="15" customHeight="1">
      <c r="L2" s="194"/>
      <c r="M2" s="195"/>
      <c r="O2" s="196" t="s">
        <v>188</v>
      </c>
      <c r="P2" s="196"/>
      <c r="Q2" s="196"/>
    </row>
    <row r="3" spans="12:17" ht="15" customHeight="1">
      <c r="L3" s="194"/>
      <c r="M3" s="195"/>
      <c r="O3" s="196" t="s">
        <v>36</v>
      </c>
      <c r="P3" s="196"/>
      <c r="Q3" s="196"/>
    </row>
    <row r="4" spans="1:17" ht="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7" t="s">
        <v>112</v>
      </c>
      <c r="P4" s="197"/>
      <c r="Q4" s="197"/>
    </row>
    <row r="5" spans="1:17" ht="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pans="1:18" ht="18">
      <c r="A6" s="198" t="s">
        <v>113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9"/>
    </row>
    <row r="7" spans="1:18" ht="18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99"/>
    </row>
    <row r="8" spans="1:18" ht="18">
      <c r="A8" s="201" t="s">
        <v>39</v>
      </c>
      <c r="B8" s="201" t="s">
        <v>114</v>
      </c>
      <c r="C8" s="202" t="s">
        <v>115</v>
      </c>
      <c r="D8" s="202" t="s">
        <v>116</v>
      </c>
      <c r="E8" s="202" t="s">
        <v>117</v>
      </c>
      <c r="F8" s="201" t="s">
        <v>118</v>
      </c>
      <c r="G8" s="201"/>
      <c r="H8" s="201" t="s">
        <v>43</v>
      </c>
      <c r="I8" s="201"/>
      <c r="J8" s="201"/>
      <c r="K8" s="201"/>
      <c r="L8" s="201"/>
      <c r="M8" s="201"/>
      <c r="N8" s="201"/>
      <c r="O8" s="201"/>
      <c r="P8" s="201"/>
      <c r="Q8" s="201"/>
      <c r="R8" s="199"/>
    </row>
    <row r="9" spans="1:18" ht="18">
      <c r="A9" s="201"/>
      <c r="B9" s="201"/>
      <c r="C9" s="202"/>
      <c r="D9" s="202"/>
      <c r="E9" s="202"/>
      <c r="F9" s="202" t="s">
        <v>119</v>
      </c>
      <c r="G9" s="202" t="s">
        <v>120</v>
      </c>
      <c r="H9" s="201" t="s">
        <v>121</v>
      </c>
      <c r="I9" s="201"/>
      <c r="J9" s="201"/>
      <c r="K9" s="201"/>
      <c r="L9" s="201"/>
      <c r="M9" s="201"/>
      <c r="N9" s="201"/>
      <c r="O9" s="201"/>
      <c r="P9" s="201"/>
      <c r="Q9" s="201"/>
      <c r="R9" s="199"/>
    </row>
    <row r="10" spans="1:18" ht="18">
      <c r="A10" s="201"/>
      <c r="B10" s="201"/>
      <c r="C10" s="202"/>
      <c r="D10" s="202"/>
      <c r="E10" s="202"/>
      <c r="F10" s="202"/>
      <c r="G10" s="202"/>
      <c r="H10" s="202" t="s">
        <v>122</v>
      </c>
      <c r="I10" s="201" t="s">
        <v>123</v>
      </c>
      <c r="J10" s="201"/>
      <c r="K10" s="201"/>
      <c r="L10" s="201"/>
      <c r="M10" s="201"/>
      <c r="N10" s="201"/>
      <c r="O10" s="201"/>
      <c r="P10" s="201"/>
      <c r="Q10" s="201"/>
      <c r="R10" s="199"/>
    </row>
    <row r="11" spans="1:18" ht="18">
      <c r="A11" s="201"/>
      <c r="B11" s="201"/>
      <c r="C11" s="202"/>
      <c r="D11" s="202"/>
      <c r="E11" s="202"/>
      <c r="F11" s="202"/>
      <c r="G11" s="202"/>
      <c r="H11" s="202"/>
      <c r="I11" s="201" t="s">
        <v>124</v>
      </c>
      <c r="J11" s="201"/>
      <c r="K11" s="201"/>
      <c r="L11" s="201"/>
      <c r="M11" s="201" t="s">
        <v>125</v>
      </c>
      <c r="N11" s="201"/>
      <c r="O11" s="201"/>
      <c r="P11" s="201"/>
      <c r="Q11" s="201"/>
      <c r="R11" s="199"/>
    </row>
    <row r="12" spans="1:18" ht="18">
      <c r="A12" s="201"/>
      <c r="B12" s="201"/>
      <c r="C12" s="202"/>
      <c r="D12" s="202"/>
      <c r="E12" s="202"/>
      <c r="F12" s="202"/>
      <c r="G12" s="202"/>
      <c r="H12" s="202"/>
      <c r="I12" s="202" t="s">
        <v>126</v>
      </c>
      <c r="J12" s="201" t="s">
        <v>127</v>
      </c>
      <c r="K12" s="201"/>
      <c r="L12" s="201"/>
      <c r="M12" s="202" t="s">
        <v>128</v>
      </c>
      <c r="N12" s="202" t="s">
        <v>127</v>
      </c>
      <c r="O12" s="202"/>
      <c r="P12" s="202"/>
      <c r="Q12" s="202"/>
      <c r="R12" s="199"/>
    </row>
    <row r="13" spans="1:18" ht="278.25" customHeight="1">
      <c r="A13" s="201"/>
      <c r="B13" s="201"/>
      <c r="C13" s="202"/>
      <c r="D13" s="202"/>
      <c r="E13" s="202"/>
      <c r="F13" s="202"/>
      <c r="G13" s="202"/>
      <c r="H13" s="202"/>
      <c r="I13" s="202"/>
      <c r="J13" s="203" t="s">
        <v>129</v>
      </c>
      <c r="K13" s="203" t="s">
        <v>130</v>
      </c>
      <c r="L13" s="203" t="s">
        <v>131</v>
      </c>
      <c r="M13" s="202"/>
      <c r="N13" s="203" t="s">
        <v>132</v>
      </c>
      <c r="O13" s="203" t="s">
        <v>129</v>
      </c>
      <c r="P13" s="203" t="s">
        <v>130</v>
      </c>
      <c r="Q13" s="203" t="s">
        <v>133</v>
      </c>
      <c r="R13" s="199"/>
    </row>
    <row r="14" spans="1:18" ht="18">
      <c r="A14" s="204">
        <v>1</v>
      </c>
      <c r="B14" s="204">
        <v>2</v>
      </c>
      <c r="C14" s="204">
        <v>3</v>
      </c>
      <c r="D14" s="204">
        <v>4</v>
      </c>
      <c r="E14" s="204">
        <v>5</v>
      </c>
      <c r="F14" s="204">
        <v>6</v>
      </c>
      <c r="G14" s="204">
        <v>7</v>
      </c>
      <c r="H14" s="204">
        <v>8</v>
      </c>
      <c r="I14" s="204">
        <v>9</v>
      </c>
      <c r="J14" s="204">
        <v>10</v>
      </c>
      <c r="K14" s="204">
        <v>11</v>
      </c>
      <c r="L14" s="204">
        <v>12</v>
      </c>
      <c r="M14" s="204">
        <v>13</v>
      </c>
      <c r="N14" s="204">
        <v>14</v>
      </c>
      <c r="O14" s="204">
        <v>15</v>
      </c>
      <c r="P14" s="204">
        <v>16</v>
      </c>
      <c r="Q14" s="204">
        <v>17</v>
      </c>
      <c r="R14" s="199"/>
    </row>
    <row r="15" spans="1:18" ht="54">
      <c r="A15" s="205">
        <v>1</v>
      </c>
      <c r="B15" s="206" t="s">
        <v>134</v>
      </c>
      <c r="C15" s="207" t="s">
        <v>101</v>
      </c>
      <c r="D15" s="207"/>
      <c r="E15" s="208">
        <f>SUM(E20+E36+E28+E44+E52+E59)</f>
        <v>1107403</v>
      </c>
      <c r="F15" s="208">
        <f>SUM(F20+F36+F28+F44+F52+F59)</f>
        <v>796295</v>
      </c>
      <c r="G15" s="208">
        <f>SUM(G20+G36+G28+G44+G52+G59)</f>
        <v>311108</v>
      </c>
      <c r="H15" s="208">
        <f>SUM(H20+H36+H28+H44+H52+H59)</f>
        <v>1090018</v>
      </c>
      <c r="I15" s="208">
        <f>SUM(I20+I36+I28+I44+I52+I59)</f>
        <v>778910</v>
      </c>
      <c r="J15" s="208">
        <f>SUM(J20+J36+J28+J44+J52)</f>
        <v>0</v>
      </c>
      <c r="K15" s="208">
        <f>SUM(K20+K36+K28+K44+K52+K59)</f>
        <v>778679</v>
      </c>
      <c r="L15" s="208">
        <f>SUM(L20+L36+L28+L44+L52)</f>
        <v>0</v>
      </c>
      <c r="M15" s="208">
        <f>SUM(M20+M36+M28+M44+M52+M59)</f>
        <v>311108</v>
      </c>
      <c r="N15" s="208">
        <f>SUM(N20+N36+N28+N44+N52)</f>
        <v>0</v>
      </c>
      <c r="O15" s="208">
        <f>SUM(O20+O36+O28+O44+O52)</f>
        <v>0</v>
      </c>
      <c r="P15" s="208">
        <f>SUM(P20+P36+P28+P44+P52)</f>
        <v>0</v>
      </c>
      <c r="Q15" s="208">
        <f>SUM(Q20+Q36+Q28+Q44+Q52+Q59)</f>
        <v>311108</v>
      </c>
      <c r="R15" s="199"/>
    </row>
    <row r="16" spans="1:18" ht="18">
      <c r="A16" s="209" t="s">
        <v>135</v>
      </c>
      <c r="B16" s="210" t="s">
        <v>136</v>
      </c>
      <c r="C16" s="211" t="s">
        <v>137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199"/>
    </row>
    <row r="17" spans="1:18" ht="18">
      <c r="A17" s="209"/>
      <c r="B17" s="210" t="s">
        <v>138</v>
      </c>
      <c r="C17" s="211" t="s">
        <v>139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199"/>
    </row>
    <row r="18" spans="1:18" ht="18">
      <c r="A18" s="209"/>
      <c r="B18" s="210" t="s">
        <v>140</v>
      </c>
      <c r="C18" s="211" t="s">
        <v>141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199"/>
    </row>
    <row r="19" spans="1:18" ht="38.25" customHeight="1">
      <c r="A19" s="209"/>
      <c r="B19" s="210" t="s">
        <v>142</v>
      </c>
      <c r="C19" s="212" t="s">
        <v>143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199"/>
    </row>
    <row r="20" spans="1:18" ht="18">
      <c r="A20" s="209"/>
      <c r="B20" s="210" t="s">
        <v>144</v>
      </c>
      <c r="C20" s="215"/>
      <c r="D20" s="215">
        <v>150</v>
      </c>
      <c r="E20" s="215">
        <f>SUM(E21:E22)</f>
        <v>13440</v>
      </c>
      <c r="F20" s="215">
        <f>SUM(F21:F22)</f>
        <v>13440</v>
      </c>
      <c r="G20" s="215">
        <v>0</v>
      </c>
      <c r="H20" s="215">
        <f aca="true" t="shared" si="0" ref="H20:M20">SUM(H21)</f>
        <v>10605</v>
      </c>
      <c r="I20" s="215">
        <f t="shared" si="0"/>
        <v>10605</v>
      </c>
      <c r="J20" s="215">
        <f t="shared" si="0"/>
        <v>0</v>
      </c>
      <c r="K20" s="215">
        <f t="shared" si="0"/>
        <v>10605</v>
      </c>
      <c r="L20" s="215">
        <f t="shared" si="0"/>
        <v>0</v>
      </c>
      <c r="M20" s="215">
        <f t="shared" si="0"/>
        <v>0</v>
      </c>
      <c r="N20" s="215">
        <v>0</v>
      </c>
      <c r="O20" s="215">
        <v>0</v>
      </c>
      <c r="P20" s="215">
        <v>0</v>
      </c>
      <c r="Q20" s="215">
        <v>0</v>
      </c>
      <c r="R20" s="199"/>
    </row>
    <row r="21" spans="1:18" ht="18">
      <c r="A21" s="209"/>
      <c r="B21" s="210" t="s">
        <v>145</v>
      </c>
      <c r="C21" s="216"/>
      <c r="D21" s="216">
        <v>15011</v>
      </c>
      <c r="E21" s="215">
        <v>10605</v>
      </c>
      <c r="F21" s="215">
        <v>10605</v>
      </c>
      <c r="G21" s="210"/>
      <c r="H21" s="217">
        <f>SUM(I21)</f>
        <v>10605</v>
      </c>
      <c r="I21" s="217">
        <f>SUM(K21)</f>
        <v>10605</v>
      </c>
      <c r="J21" s="216"/>
      <c r="K21" s="218">
        <v>10605</v>
      </c>
      <c r="L21" s="216"/>
      <c r="M21" s="216"/>
      <c r="N21" s="216"/>
      <c r="O21" s="216"/>
      <c r="P21" s="216"/>
      <c r="Q21" s="216"/>
      <c r="R21" s="199"/>
    </row>
    <row r="22" spans="1:18" ht="18">
      <c r="A22" s="209"/>
      <c r="B22" s="210" t="s">
        <v>146</v>
      </c>
      <c r="C22" s="216"/>
      <c r="D22" s="216">
        <v>663</v>
      </c>
      <c r="E22" s="215">
        <v>2835</v>
      </c>
      <c r="F22" s="215">
        <v>2835</v>
      </c>
      <c r="G22" s="210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199"/>
    </row>
    <row r="23" spans="1:18" ht="18">
      <c r="A23" s="209"/>
      <c r="B23" s="210" t="s">
        <v>147</v>
      </c>
      <c r="C23" s="216"/>
      <c r="D23" s="216"/>
      <c r="E23" s="215"/>
      <c r="F23" s="215"/>
      <c r="G23" s="210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199"/>
    </row>
    <row r="24" spans="1:18" ht="18">
      <c r="A24" s="219"/>
      <c r="B24" s="210" t="s">
        <v>136</v>
      </c>
      <c r="C24" s="216" t="s">
        <v>148</v>
      </c>
      <c r="D24" s="216"/>
      <c r="E24" s="215"/>
      <c r="F24" s="215"/>
      <c r="G24" s="210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199"/>
    </row>
    <row r="25" spans="1:18" ht="18">
      <c r="A25" s="220" t="s">
        <v>149</v>
      </c>
      <c r="B25" s="210" t="s">
        <v>138</v>
      </c>
      <c r="C25" s="216" t="s">
        <v>150</v>
      </c>
      <c r="D25" s="216"/>
      <c r="E25" s="215"/>
      <c r="F25" s="215"/>
      <c r="G25" s="210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199"/>
    </row>
    <row r="26" spans="1:18" ht="18">
      <c r="A26" s="221"/>
      <c r="B26" s="210" t="s">
        <v>140</v>
      </c>
      <c r="C26" s="216" t="s">
        <v>151</v>
      </c>
      <c r="D26" s="216"/>
      <c r="E26" s="215"/>
      <c r="F26" s="215"/>
      <c r="G26" s="210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199"/>
    </row>
    <row r="27" spans="1:18" ht="18">
      <c r="A27" s="221"/>
      <c r="B27" s="210" t="s">
        <v>142</v>
      </c>
      <c r="C27" s="216" t="s">
        <v>152</v>
      </c>
      <c r="D27" s="216"/>
      <c r="E27" s="215"/>
      <c r="F27" s="215"/>
      <c r="G27" s="210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199"/>
    </row>
    <row r="28" spans="1:18" ht="18">
      <c r="A28" s="221"/>
      <c r="B28" s="210" t="s">
        <v>144</v>
      </c>
      <c r="C28" s="216"/>
      <c r="D28" s="216">
        <v>700</v>
      </c>
      <c r="E28" s="215">
        <v>613900</v>
      </c>
      <c r="F28" s="215">
        <v>304101</v>
      </c>
      <c r="G28" s="215">
        <v>309799</v>
      </c>
      <c r="H28" s="218">
        <v>613900</v>
      </c>
      <c r="I28" s="218">
        <v>304101</v>
      </c>
      <c r="J28" s="218"/>
      <c r="K28" s="218">
        <v>304101</v>
      </c>
      <c r="L28" s="216"/>
      <c r="M28" s="222">
        <v>309799</v>
      </c>
      <c r="N28" s="216"/>
      <c r="O28" s="216"/>
      <c r="P28" s="216"/>
      <c r="Q28" s="218">
        <v>309799</v>
      </c>
      <c r="R28" s="199"/>
    </row>
    <row r="29" spans="1:18" ht="18">
      <c r="A29" s="221"/>
      <c r="B29" s="210" t="s">
        <v>145</v>
      </c>
      <c r="C29" s="216"/>
      <c r="D29" s="216">
        <v>70095</v>
      </c>
      <c r="E29" s="215">
        <v>613900</v>
      </c>
      <c r="F29" s="215">
        <v>304101</v>
      </c>
      <c r="G29" s="215">
        <v>309799</v>
      </c>
      <c r="H29" s="218">
        <v>613900</v>
      </c>
      <c r="I29" s="218">
        <v>304101</v>
      </c>
      <c r="J29" s="218"/>
      <c r="K29" s="218">
        <v>304101</v>
      </c>
      <c r="L29" s="216"/>
      <c r="M29" s="222">
        <v>309799</v>
      </c>
      <c r="N29" s="216"/>
      <c r="O29" s="216"/>
      <c r="P29" s="216"/>
      <c r="Q29" s="218">
        <v>309799</v>
      </c>
      <c r="R29" s="199"/>
    </row>
    <row r="30" spans="1:18" ht="18">
      <c r="A30" s="223"/>
      <c r="B30" s="210" t="s">
        <v>146</v>
      </c>
      <c r="C30" s="216"/>
      <c r="D30" s="216">
        <v>605</v>
      </c>
      <c r="E30" s="215"/>
      <c r="F30" s="215"/>
      <c r="G30" s="215"/>
      <c r="H30" s="218"/>
      <c r="I30" s="218"/>
      <c r="J30" s="218"/>
      <c r="K30" s="218"/>
      <c r="L30" s="216"/>
      <c r="M30" s="216"/>
      <c r="N30" s="216"/>
      <c r="O30" s="216"/>
      <c r="P30" s="216"/>
      <c r="Q30" s="216"/>
      <c r="R30" s="199"/>
    </row>
    <row r="31" spans="1:18" ht="18">
      <c r="A31" s="219"/>
      <c r="B31" s="210" t="s">
        <v>147</v>
      </c>
      <c r="C31" s="216"/>
      <c r="D31" s="216"/>
      <c r="E31" s="215"/>
      <c r="F31" s="215"/>
      <c r="G31" s="210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199"/>
    </row>
    <row r="32" spans="1:18" ht="18">
      <c r="A32" s="209" t="s">
        <v>153</v>
      </c>
      <c r="B32" s="210" t="s">
        <v>136</v>
      </c>
      <c r="C32" s="211" t="s">
        <v>137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199"/>
    </row>
    <row r="33" spans="1:18" ht="18">
      <c r="A33" s="209"/>
      <c r="B33" s="210" t="s">
        <v>138</v>
      </c>
      <c r="C33" s="224" t="s">
        <v>154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199"/>
    </row>
    <row r="34" spans="1:18" ht="18">
      <c r="A34" s="209"/>
      <c r="B34" s="210" t="s">
        <v>140</v>
      </c>
      <c r="C34" s="224" t="s">
        <v>155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199"/>
    </row>
    <row r="35" spans="1:18" ht="18">
      <c r="A35" s="209"/>
      <c r="B35" s="210" t="s">
        <v>142</v>
      </c>
      <c r="C35" s="224" t="s">
        <v>156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199"/>
    </row>
    <row r="36" spans="1:18" ht="18">
      <c r="A36" s="209"/>
      <c r="B36" s="210" t="s">
        <v>144</v>
      </c>
      <c r="C36" s="225"/>
      <c r="D36" s="210">
        <v>750</v>
      </c>
      <c r="E36" s="215">
        <v>25410</v>
      </c>
      <c r="F36" s="215">
        <v>25410</v>
      </c>
      <c r="G36" s="210"/>
      <c r="H36" s="215">
        <f>SUM(I36)</f>
        <v>10860</v>
      </c>
      <c r="I36" s="215">
        <v>10860</v>
      </c>
      <c r="J36" s="215"/>
      <c r="K36" s="215">
        <f>SUM(K37)</f>
        <v>10860</v>
      </c>
      <c r="L36" s="215"/>
      <c r="M36" s="215"/>
      <c r="N36" s="210"/>
      <c r="O36" s="210"/>
      <c r="P36" s="210"/>
      <c r="Q36" s="210"/>
      <c r="R36" s="199"/>
    </row>
    <row r="37" spans="1:18" ht="18">
      <c r="A37" s="209"/>
      <c r="B37" s="210" t="s">
        <v>157</v>
      </c>
      <c r="C37" s="216"/>
      <c r="D37" s="216">
        <v>75095</v>
      </c>
      <c r="E37" s="215">
        <v>10860</v>
      </c>
      <c r="F37" s="215">
        <v>10860</v>
      </c>
      <c r="G37" s="210"/>
      <c r="H37" s="218">
        <f>SUM(I37)</f>
        <v>10860</v>
      </c>
      <c r="I37" s="218">
        <v>10860</v>
      </c>
      <c r="J37" s="218"/>
      <c r="K37" s="218">
        <v>10860</v>
      </c>
      <c r="L37" s="218"/>
      <c r="M37" s="218"/>
      <c r="N37" s="216"/>
      <c r="O37" s="216"/>
      <c r="P37" s="216"/>
      <c r="Q37" s="216"/>
      <c r="R37" s="199"/>
    </row>
    <row r="38" spans="1:18" ht="18">
      <c r="A38" s="209"/>
      <c r="B38" s="210" t="s">
        <v>158</v>
      </c>
      <c r="C38" s="216"/>
      <c r="D38" s="216">
        <v>663</v>
      </c>
      <c r="E38" s="215">
        <v>14550</v>
      </c>
      <c r="F38" s="215">
        <v>14550</v>
      </c>
      <c r="G38" s="210"/>
      <c r="H38" s="218"/>
      <c r="I38" s="218"/>
      <c r="J38" s="218"/>
      <c r="K38" s="218"/>
      <c r="L38" s="218"/>
      <c r="M38" s="218"/>
      <c r="N38" s="216"/>
      <c r="O38" s="216"/>
      <c r="P38" s="216"/>
      <c r="Q38" s="216"/>
      <c r="R38" s="199"/>
    </row>
    <row r="39" spans="1:18" ht="18">
      <c r="A39" s="209"/>
      <c r="B39" s="210" t="s">
        <v>159</v>
      </c>
      <c r="C39" s="216"/>
      <c r="D39" s="216"/>
      <c r="E39" s="215"/>
      <c r="F39" s="210"/>
      <c r="G39" s="210"/>
      <c r="H39" s="218"/>
      <c r="I39" s="218"/>
      <c r="J39" s="218"/>
      <c r="K39" s="218"/>
      <c r="L39" s="218"/>
      <c r="M39" s="218"/>
      <c r="N39" s="216"/>
      <c r="O39" s="216"/>
      <c r="P39" s="216"/>
      <c r="Q39" s="216"/>
      <c r="R39" s="199"/>
    </row>
    <row r="40" spans="1:18" ht="18">
      <c r="A40" s="219"/>
      <c r="B40" s="210" t="s">
        <v>136</v>
      </c>
      <c r="C40" s="216" t="s">
        <v>160</v>
      </c>
      <c r="D40" s="216"/>
      <c r="E40" s="215"/>
      <c r="F40" s="215"/>
      <c r="G40" s="210"/>
      <c r="H40" s="216"/>
      <c r="I40" s="218"/>
      <c r="J40" s="218"/>
      <c r="K40" s="218"/>
      <c r="L40" s="218"/>
      <c r="M40" s="218"/>
      <c r="N40" s="216"/>
      <c r="O40" s="216"/>
      <c r="P40" s="216"/>
      <c r="Q40" s="216"/>
      <c r="R40" s="199"/>
    </row>
    <row r="41" spans="1:18" ht="18">
      <c r="A41" s="220" t="s">
        <v>161</v>
      </c>
      <c r="B41" s="210" t="s">
        <v>138</v>
      </c>
      <c r="C41" s="216" t="s">
        <v>150</v>
      </c>
      <c r="D41" s="216"/>
      <c r="E41" s="215"/>
      <c r="F41" s="215"/>
      <c r="G41" s="210"/>
      <c r="H41" s="216"/>
      <c r="I41" s="218"/>
      <c r="J41" s="218"/>
      <c r="K41" s="218"/>
      <c r="L41" s="218"/>
      <c r="M41" s="218"/>
      <c r="N41" s="216"/>
      <c r="O41" s="216"/>
      <c r="P41" s="216"/>
      <c r="Q41" s="216"/>
      <c r="R41" s="199"/>
    </row>
    <row r="42" spans="1:18" ht="18">
      <c r="A42" s="221"/>
      <c r="B42" s="210" t="s">
        <v>140</v>
      </c>
      <c r="C42" s="216" t="s">
        <v>151</v>
      </c>
      <c r="D42" s="216"/>
      <c r="E42" s="215"/>
      <c r="F42" s="215"/>
      <c r="G42" s="210"/>
      <c r="H42" s="216"/>
      <c r="I42" s="218"/>
      <c r="J42" s="218"/>
      <c r="K42" s="218"/>
      <c r="L42" s="218"/>
      <c r="M42" s="218"/>
      <c r="N42" s="216"/>
      <c r="O42" s="216"/>
      <c r="P42" s="216"/>
      <c r="Q42" s="216"/>
      <c r="R42" s="199"/>
    </row>
    <row r="43" spans="1:18" ht="18">
      <c r="A43" s="221"/>
      <c r="B43" s="210" t="s">
        <v>142</v>
      </c>
      <c r="C43" s="216" t="s">
        <v>162</v>
      </c>
      <c r="D43" s="216"/>
      <c r="E43" s="215"/>
      <c r="F43" s="215"/>
      <c r="G43" s="210"/>
      <c r="H43" s="216"/>
      <c r="I43" s="218"/>
      <c r="J43" s="218"/>
      <c r="K43" s="218"/>
      <c r="L43" s="218"/>
      <c r="M43" s="218"/>
      <c r="N43" s="216"/>
      <c r="O43" s="216"/>
      <c r="P43" s="216"/>
      <c r="Q43" s="216"/>
      <c r="R43" s="199"/>
    </row>
    <row r="44" spans="1:18" ht="18">
      <c r="A44" s="221"/>
      <c r="B44" s="210" t="s">
        <v>144</v>
      </c>
      <c r="C44" s="216"/>
      <c r="D44" s="216">
        <v>921</v>
      </c>
      <c r="E44" s="215">
        <f>SUM(E45)</f>
        <v>280086</v>
      </c>
      <c r="F44" s="215">
        <f aca="true" t="shared" si="1" ref="F44:O44">SUM(F45)</f>
        <v>280086</v>
      </c>
      <c r="G44" s="215">
        <f t="shared" si="1"/>
        <v>0</v>
      </c>
      <c r="H44" s="215">
        <f t="shared" si="1"/>
        <v>280086</v>
      </c>
      <c r="I44" s="215">
        <f t="shared" si="1"/>
        <v>280086</v>
      </c>
      <c r="J44" s="215">
        <f t="shared" si="1"/>
        <v>0</v>
      </c>
      <c r="K44" s="215">
        <f t="shared" si="1"/>
        <v>280086</v>
      </c>
      <c r="L44" s="215">
        <f t="shared" si="1"/>
        <v>0</v>
      </c>
      <c r="M44" s="215">
        <f t="shared" si="1"/>
        <v>0</v>
      </c>
      <c r="N44" s="215">
        <f t="shared" si="1"/>
        <v>0</v>
      </c>
      <c r="O44" s="215">
        <f t="shared" si="1"/>
        <v>0</v>
      </c>
      <c r="P44" s="216"/>
      <c r="Q44" s="216"/>
      <c r="R44" s="199"/>
    </row>
    <row r="45" spans="1:18" ht="18">
      <c r="A45" s="221"/>
      <c r="B45" s="210" t="s">
        <v>145</v>
      </c>
      <c r="C45" s="216"/>
      <c r="D45" s="216">
        <v>92109</v>
      </c>
      <c r="E45" s="215">
        <f>SUM(F45)</f>
        <v>280086</v>
      </c>
      <c r="F45" s="226">
        <f>SUM(H45)</f>
        <v>280086</v>
      </c>
      <c r="G45" s="210"/>
      <c r="H45" s="218">
        <f>SUM(I45)</f>
        <v>280086</v>
      </c>
      <c r="I45" s="218">
        <f>SUM(K45)</f>
        <v>280086</v>
      </c>
      <c r="J45" s="218"/>
      <c r="K45" s="218">
        <v>280086</v>
      </c>
      <c r="L45" s="218"/>
      <c r="M45" s="218"/>
      <c r="N45" s="216"/>
      <c r="O45" s="216"/>
      <c r="P45" s="216"/>
      <c r="Q45" s="216"/>
      <c r="R45" s="199"/>
    </row>
    <row r="46" spans="1:18" ht="18">
      <c r="A46" s="223"/>
      <c r="B46" s="210" t="s">
        <v>146</v>
      </c>
      <c r="C46" s="216"/>
      <c r="D46" s="216">
        <v>622</v>
      </c>
      <c r="E46" s="215"/>
      <c r="F46" s="210"/>
      <c r="G46" s="210"/>
      <c r="H46" s="218"/>
      <c r="I46" s="218"/>
      <c r="J46" s="218"/>
      <c r="K46" s="218"/>
      <c r="L46" s="218"/>
      <c r="M46" s="218"/>
      <c r="N46" s="216"/>
      <c r="O46" s="216"/>
      <c r="P46" s="216"/>
      <c r="Q46" s="216"/>
      <c r="R46" s="199"/>
    </row>
    <row r="47" spans="1:18" ht="18">
      <c r="A47" s="219"/>
      <c r="B47" s="210" t="s">
        <v>147</v>
      </c>
      <c r="C47" s="216"/>
      <c r="D47" s="216"/>
      <c r="E47" s="215"/>
      <c r="F47" s="210"/>
      <c r="G47" s="210"/>
      <c r="H47" s="218"/>
      <c r="I47" s="218"/>
      <c r="J47" s="218"/>
      <c r="K47" s="218"/>
      <c r="L47" s="218"/>
      <c r="M47" s="218"/>
      <c r="N47" s="216"/>
      <c r="O47" s="216"/>
      <c r="P47" s="216"/>
      <c r="Q47" s="216"/>
      <c r="R47" s="199"/>
    </row>
    <row r="48" spans="1:18" ht="18">
      <c r="A48" s="219"/>
      <c r="B48" s="210" t="s">
        <v>136</v>
      </c>
      <c r="C48" s="216" t="s">
        <v>160</v>
      </c>
      <c r="D48" s="216"/>
      <c r="E48" s="215"/>
      <c r="F48" s="215"/>
      <c r="G48" s="210"/>
      <c r="H48" s="216"/>
      <c r="I48" s="218"/>
      <c r="J48" s="218"/>
      <c r="K48" s="218"/>
      <c r="L48" s="218"/>
      <c r="M48" s="218"/>
      <c r="N48" s="216"/>
      <c r="O48" s="216"/>
      <c r="P48" s="216"/>
      <c r="Q48" s="216"/>
      <c r="R48" s="199"/>
    </row>
    <row r="49" spans="1:18" ht="18">
      <c r="A49" s="220" t="s">
        <v>163</v>
      </c>
      <c r="B49" s="210" t="s">
        <v>138</v>
      </c>
      <c r="C49" s="216" t="s">
        <v>150</v>
      </c>
      <c r="D49" s="216"/>
      <c r="E49" s="215"/>
      <c r="F49" s="215"/>
      <c r="G49" s="210"/>
      <c r="H49" s="216"/>
      <c r="I49" s="218"/>
      <c r="J49" s="218"/>
      <c r="K49" s="218"/>
      <c r="L49" s="218"/>
      <c r="M49" s="218"/>
      <c r="N49" s="216"/>
      <c r="O49" s="216"/>
      <c r="P49" s="216"/>
      <c r="Q49" s="216"/>
      <c r="R49" s="199"/>
    </row>
    <row r="50" spans="1:18" ht="18">
      <c r="A50" s="221"/>
      <c r="B50" s="210" t="s">
        <v>140</v>
      </c>
      <c r="C50" s="216" t="s">
        <v>151</v>
      </c>
      <c r="D50" s="216"/>
      <c r="E50" s="215"/>
      <c r="F50" s="215"/>
      <c r="G50" s="210"/>
      <c r="H50" s="216"/>
      <c r="I50" s="218"/>
      <c r="J50" s="218"/>
      <c r="K50" s="218"/>
      <c r="L50" s="218"/>
      <c r="M50" s="218"/>
      <c r="N50" s="216"/>
      <c r="O50" s="216"/>
      <c r="P50" s="216"/>
      <c r="Q50" s="216"/>
      <c r="R50" s="199"/>
    </row>
    <row r="51" spans="1:18" ht="18">
      <c r="A51" s="221"/>
      <c r="B51" s="210" t="s">
        <v>142</v>
      </c>
      <c r="C51" s="216" t="s">
        <v>164</v>
      </c>
      <c r="D51" s="216"/>
      <c r="E51" s="215"/>
      <c r="F51" s="210"/>
      <c r="G51" s="210"/>
      <c r="H51" s="218"/>
      <c r="I51" s="218"/>
      <c r="J51" s="218"/>
      <c r="K51" s="218"/>
      <c r="L51" s="218"/>
      <c r="M51" s="218"/>
      <c r="N51" s="216"/>
      <c r="O51" s="216"/>
      <c r="P51" s="216"/>
      <c r="Q51" s="216"/>
      <c r="R51" s="199"/>
    </row>
    <row r="52" spans="1:18" ht="18">
      <c r="A52" s="221"/>
      <c r="B52" s="210" t="s">
        <v>144</v>
      </c>
      <c r="C52" s="216"/>
      <c r="D52" s="216">
        <v>921</v>
      </c>
      <c r="E52" s="215">
        <v>173027</v>
      </c>
      <c r="F52" s="218">
        <f>SUM(F53)</f>
        <v>173027</v>
      </c>
      <c r="G52" s="210"/>
      <c r="H52" s="218">
        <f>SUM(H53)</f>
        <v>173027</v>
      </c>
      <c r="I52" s="218">
        <f>SUM(I53)</f>
        <v>173027</v>
      </c>
      <c r="J52" s="218"/>
      <c r="K52" s="218">
        <f>SUM(K53)</f>
        <v>173027</v>
      </c>
      <c r="L52" s="218"/>
      <c r="M52" s="218"/>
      <c r="N52" s="216"/>
      <c r="O52" s="216"/>
      <c r="P52" s="216"/>
      <c r="Q52" s="216"/>
      <c r="R52" s="199"/>
    </row>
    <row r="53" spans="1:18" ht="18">
      <c r="A53" s="221"/>
      <c r="B53" s="210" t="s">
        <v>145</v>
      </c>
      <c r="C53" s="216"/>
      <c r="D53" s="216">
        <v>92116</v>
      </c>
      <c r="E53" s="215">
        <v>173027</v>
      </c>
      <c r="F53" s="215">
        <v>173027</v>
      </c>
      <c r="G53" s="210"/>
      <c r="H53" s="218">
        <v>173027</v>
      </c>
      <c r="I53" s="218">
        <v>173027</v>
      </c>
      <c r="J53" s="218"/>
      <c r="K53" s="218">
        <v>173027</v>
      </c>
      <c r="L53" s="218"/>
      <c r="M53" s="218"/>
      <c r="N53" s="216"/>
      <c r="O53" s="216"/>
      <c r="P53" s="216"/>
      <c r="Q53" s="216"/>
      <c r="R53" s="199"/>
    </row>
    <row r="54" spans="1:18" ht="18">
      <c r="A54" s="223"/>
      <c r="B54" s="210" t="s">
        <v>146</v>
      </c>
      <c r="C54" s="216"/>
      <c r="D54" s="216">
        <v>622</v>
      </c>
      <c r="E54" s="215"/>
      <c r="F54" s="210"/>
      <c r="G54" s="210"/>
      <c r="H54" s="218"/>
      <c r="I54" s="218"/>
      <c r="J54" s="218"/>
      <c r="K54" s="218"/>
      <c r="L54" s="218"/>
      <c r="M54" s="218"/>
      <c r="N54" s="216"/>
      <c r="O54" s="216"/>
      <c r="P54" s="216"/>
      <c r="Q54" s="216"/>
      <c r="R54" s="199"/>
    </row>
    <row r="55" spans="1:18" ht="18">
      <c r="A55" s="227" t="s">
        <v>165</v>
      </c>
      <c r="B55" s="210" t="s">
        <v>136</v>
      </c>
      <c r="C55" s="228" t="s">
        <v>166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30"/>
      <c r="R55" s="199"/>
    </row>
    <row r="56" spans="1:18" ht="18">
      <c r="A56" s="231"/>
      <c r="B56" s="210" t="s">
        <v>138</v>
      </c>
      <c r="C56" s="216" t="s">
        <v>167</v>
      </c>
      <c r="D56" s="216"/>
      <c r="E56" s="210"/>
      <c r="F56" s="215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  <c r="R56" s="199"/>
    </row>
    <row r="57" spans="1:18" ht="18">
      <c r="A57" s="231"/>
      <c r="B57" s="210" t="s">
        <v>140</v>
      </c>
      <c r="C57" s="234" t="s">
        <v>168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6"/>
      <c r="R57" s="199"/>
    </row>
    <row r="58" spans="1:18" ht="18">
      <c r="A58" s="231"/>
      <c r="B58" s="210" t="s">
        <v>142</v>
      </c>
      <c r="C58" s="234" t="s">
        <v>169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7"/>
      <c r="P58" s="237"/>
      <c r="Q58" s="236"/>
      <c r="R58" s="199"/>
    </row>
    <row r="59" spans="1:18" ht="18">
      <c r="A59" s="231"/>
      <c r="B59" s="210" t="s">
        <v>170</v>
      </c>
      <c r="C59" s="216"/>
      <c r="D59" s="216">
        <v>921</v>
      </c>
      <c r="E59" s="218">
        <f>SUM(E60)</f>
        <v>1540</v>
      </c>
      <c r="F59" s="218">
        <f>SUM(F60)</f>
        <v>231</v>
      </c>
      <c r="G59" s="218">
        <f>SUM(G60)</f>
        <v>1309</v>
      </c>
      <c r="H59" s="218">
        <f>SUM(H60)</f>
        <v>1540</v>
      </c>
      <c r="I59" s="218">
        <f>SUM(I60)</f>
        <v>231</v>
      </c>
      <c r="J59" s="218"/>
      <c r="K59" s="218"/>
      <c r="L59" s="218">
        <f>SUM(L60)</f>
        <v>231</v>
      </c>
      <c r="M59" s="218">
        <f>SUM(M60)</f>
        <v>1309</v>
      </c>
      <c r="N59" s="216"/>
      <c r="O59" s="216"/>
      <c r="P59" s="216"/>
      <c r="Q59" s="218">
        <f>SUM(G60)</f>
        <v>1309</v>
      </c>
      <c r="R59" s="199"/>
    </row>
    <row r="60" spans="1:18" ht="18">
      <c r="A60" s="231"/>
      <c r="B60" s="210" t="s">
        <v>157</v>
      </c>
      <c r="C60" s="216"/>
      <c r="D60" s="216">
        <v>92195</v>
      </c>
      <c r="E60" s="215">
        <f>SUM(F60:G60)</f>
        <v>1540</v>
      </c>
      <c r="F60" s="215">
        <v>231</v>
      </c>
      <c r="G60" s="215">
        <v>1309</v>
      </c>
      <c r="H60" s="218">
        <v>1540</v>
      </c>
      <c r="I60" s="218">
        <v>231</v>
      </c>
      <c r="J60" s="218"/>
      <c r="K60" s="218"/>
      <c r="L60" s="218">
        <v>231</v>
      </c>
      <c r="M60" s="218">
        <v>1309</v>
      </c>
      <c r="N60" s="216"/>
      <c r="O60" s="216"/>
      <c r="P60" s="216"/>
      <c r="Q60" s="218">
        <v>1309</v>
      </c>
      <c r="R60" s="199"/>
    </row>
    <row r="61" spans="1:18" ht="18">
      <c r="A61" s="238"/>
      <c r="B61" s="210"/>
      <c r="C61" s="216"/>
      <c r="D61" s="216">
        <v>606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199"/>
    </row>
    <row r="62" spans="1:18" ht="50.25" customHeight="1">
      <c r="A62" s="239">
        <v>2</v>
      </c>
      <c r="B62" s="206" t="s">
        <v>171</v>
      </c>
      <c r="C62" s="240" t="s">
        <v>101</v>
      </c>
      <c r="D62" s="240"/>
      <c r="E62" s="241">
        <f>SUM(E81+E67+E74+E89)</f>
        <v>399493</v>
      </c>
      <c r="F62" s="241">
        <f>SUM(F81+F67+F74+F89)</f>
        <v>76244</v>
      </c>
      <c r="G62" s="241">
        <f aca="true" t="shared" si="2" ref="G62:Q62">SUM(G81+G67+G74+G89)</f>
        <v>323249</v>
      </c>
      <c r="H62" s="241">
        <f t="shared" si="2"/>
        <v>317685</v>
      </c>
      <c r="I62" s="241">
        <f t="shared" si="2"/>
        <v>60853</v>
      </c>
      <c r="J62" s="241">
        <f t="shared" si="2"/>
        <v>0</v>
      </c>
      <c r="K62" s="241">
        <f t="shared" si="2"/>
        <v>0</v>
      </c>
      <c r="L62" s="241">
        <f t="shared" si="2"/>
        <v>60853</v>
      </c>
      <c r="M62" s="241">
        <f t="shared" si="2"/>
        <v>256832</v>
      </c>
      <c r="N62" s="241">
        <f t="shared" si="2"/>
        <v>0</v>
      </c>
      <c r="O62" s="241">
        <f t="shared" si="2"/>
        <v>0</v>
      </c>
      <c r="P62" s="241">
        <f t="shared" si="2"/>
        <v>0</v>
      </c>
      <c r="Q62" s="241">
        <f t="shared" si="2"/>
        <v>256832</v>
      </c>
      <c r="R62" s="199"/>
    </row>
    <row r="63" spans="1:18" ht="18">
      <c r="A63" s="242" t="s">
        <v>172</v>
      </c>
      <c r="B63" s="210" t="s">
        <v>136</v>
      </c>
      <c r="C63" s="228" t="s">
        <v>166</v>
      </c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30"/>
      <c r="R63" s="199"/>
    </row>
    <row r="64" spans="1:18" ht="18">
      <c r="A64" s="243"/>
      <c r="B64" s="210" t="s">
        <v>138</v>
      </c>
      <c r="C64" s="216" t="s">
        <v>167</v>
      </c>
      <c r="D64" s="216"/>
      <c r="E64" s="210"/>
      <c r="F64" s="215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3"/>
      <c r="R64" s="199"/>
    </row>
    <row r="65" spans="1:18" ht="18">
      <c r="A65" s="243"/>
      <c r="B65" s="210" t="s">
        <v>140</v>
      </c>
      <c r="C65" s="234" t="s">
        <v>168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6"/>
      <c r="R65" s="199"/>
    </row>
    <row r="66" spans="1:18" ht="18">
      <c r="A66" s="243"/>
      <c r="B66" s="210" t="s">
        <v>142</v>
      </c>
      <c r="C66" s="234" t="s">
        <v>173</v>
      </c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7"/>
      <c r="P66" s="237"/>
      <c r="Q66" s="236"/>
      <c r="R66" s="199"/>
    </row>
    <row r="67" spans="1:18" ht="18">
      <c r="A67" s="243"/>
      <c r="B67" s="210" t="s">
        <v>144</v>
      </c>
      <c r="C67" s="244"/>
      <c r="D67" s="244">
        <v>750</v>
      </c>
      <c r="E67" s="208">
        <f>SUM(E68)</f>
        <v>48972</v>
      </c>
      <c r="F67" s="208">
        <f>SUM(F68)</f>
        <v>7346</v>
      </c>
      <c r="G67" s="208">
        <f>SUM(G68)</f>
        <v>41626</v>
      </c>
      <c r="H67" s="208">
        <f>SUM(H68)</f>
        <v>48972</v>
      </c>
      <c r="I67" s="208">
        <f>SUM(I68)</f>
        <v>7346</v>
      </c>
      <c r="J67" s="208"/>
      <c r="K67" s="208"/>
      <c r="L67" s="208">
        <f>SUM(L68)</f>
        <v>7346</v>
      </c>
      <c r="M67" s="208">
        <f>SUM(M68)</f>
        <v>41626</v>
      </c>
      <c r="N67" s="208"/>
      <c r="O67" s="208"/>
      <c r="P67" s="208"/>
      <c r="Q67" s="208">
        <f>SUM(Q68)</f>
        <v>41626</v>
      </c>
      <c r="R67" s="199"/>
    </row>
    <row r="68" spans="1:18" ht="18">
      <c r="A68" s="243"/>
      <c r="B68" s="210" t="s">
        <v>174</v>
      </c>
      <c r="C68" s="244"/>
      <c r="D68" s="244">
        <v>75095</v>
      </c>
      <c r="E68" s="208">
        <f>SUM(F68:G68)</f>
        <v>48972</v>
      </c>
      <c r="F68" s="208">
        <v>7346</v>
      </c>
      <c r="G68" s="208">
        <v>41626</v>
      </c>
      <c r="H68" s="208">
        <f>SUM(M68+I67)</f>
        <v>48972</v>
      </c>
      <c r="I68" s="208">
        <v>7346</v>
      </c>
      <c r="J68" s="208"/>
      <c r="K68" s="208"/>
      <c r="L68" s="208">
        <v>7346</v>
      </c>
      <c r="M68" s="208">
        <v>41626</v>
      </c>
      <c r="N68" s="208"/>
      <c r="O68" s="208"/>
      <c r="P68" s="208"/>
      <c r="Q68" s="208">
        <v>41626</v>
      </c>
      <c r="R68" s="199"/>
    </row>
    <row r="69" spans="1:18" ht="18">
      <c r="A69" s="245"/>
      <c r="B69" s="210" t="s">
        <v>121</v>
      </c>
      <c r="C69" s="244"/>
      <c r="D69" s="244" t="s">
        <v>175</v>
      </c>
      <c r="E69" s="208">
        <f>SUM(F69:G69)</f>
        <v>0</v>
      </c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199"/>
    </row>
    <row r="70" spans="1:18" ht="18">
      <c r="A70" s="242" t="s">
        <v>176</v>
      </c>
      <c r="B70" s="210" t="s">
        <v>136</v>
      </c>
      <c r="C70" s="228" t="s">
        <v>166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30"/>
      <c r="R70" s="199"/>
    </row>
    <row r="71" spans="1:18" ht="18">
      <c r="A71" s="243"/>
      <c r="B71" s="210" t="s">
        <v>138</v>
      </c>
      <c r="C71" s="216" t="s">
        <v>167</v>
      </c>
      <c r="D71" s="216"/>
      <c r="E71" s="210"/>
      <c r="F71" s="215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3"/>
      <c r="R71" s="199"/>
    </row>
    <row r="72" spans="1:18" ht="18">
      <c r="A72" s="243"/>
      <c r="B72" s="210" t="s">
        <v>140</v>
      </c>
      <c r="C72" s="234" t="s">
        <v>168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6"/>
      <c r="R72" s="199"/>
    </row>
    <row r="73" spans="1:18" ht="18">
      <c r="A73" s="243"/>
      <c r="B73" s="210" t="s">
        <v>142</v>
      </c>
      <c r="C73" s="234" t="s">
        <v>177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7"/>
      <c r="P73" s="237"/>
      <c r="Q73" s="236"/>
      <c r="R73" s="199"/>
    </row>
    <row r="74" spans="1:18" ht="18">
      <c r="A74" s="243"/>
      <c r="B74" s="210" t="s">
        <v>144</v>
      </c>
      <c r="C74" s="244"/>
      <c r="D74" s="244">
        <v>750</v>
      </c>
      <c r="E74" s="208">
        <f>SUM(E75)</f>
        <v>48972</v>
      </c>
      <c r="F74" s="208">
        <f>SUM(F75)</f>
        <v>7346</v>
      </c>
      <c r="G74" s="208">
        <f>SUM(G75)</f>
        <v>41626</v>
      </c>
      <c r="H74" s="208">
        <f>SUM(H75)</f>
        <v>48972</v>
      </c>
      <c r="I74" s="208">
        <f>SUM(I75)</f>
        <v>7346</v>
      </c>
      <c r="J74" s="208"/>
      <c r="K74" s="208"/>
      <c r="L74" s="208">
        <f>SUM(L75)</f>
        <v>7346</v>
      </c>
      <c r="M74" s="208">
        <f>SUM(M75)</f>
        <v>41626</v>
      </c>
      <c r="N74" s="208"/>
      <c r="O74" s="208"/>
      <c r="P74" s="208"/>
      <c r="Q74" s="208">
        <f>SUM(Q75)</f>
        <v>41626</v>
      </c>
      <c r="R74" s="199"/>
    </row>
    <row r="75" spans="1:18" ht="18">
      <c r="A75" s="243"/>
      <c r="B75" s="210" t="s">
        <v>174</v>
      </c>
      <c r="C75" s="244"/>
      <c r="D75" s="244">
        <v>75095</v>
      </c>
      <c r="E75" s="208">
        <f>SUM(F75:G75)</f>
        <v>48972</v>
      </c>
      <c r="F75" s="208">
        <v>7346</v>
      </c>
      <c r="G75" s="208">
        <v>41626</v>
      </c>
      <c r="H75" s="208">
        <f>SUM(M75+I74)</f>
        <v>48972</v>
      </c>
      <c r="I75" s="208">
        <v>7346</v>
      </c>
      <c r="J75" s="208"/>
      <c r="K75" s="208"/>
      <c r="L75" s="208">
        <v>7346</v>
      </c>
      <c r="M75" s="208">
        <v>41626</v>
      </c>
      <c r="N75" s="208"/>
      <c r="O75" s="208"/>
      <c r="P75" s="208"/>
      <c r="Q75" s="208">
        <v>41626</v>
      </c>
      <c r="R75" s="199"/>
    </row>
    <row r="76" spans="1:18" ht="18">
      <c r="A76" s="245"/>
      <c r="B76" s="210" t="s">
        <v>121</v>
      </c>
      <c r="C76" s="244"/>
      <c r="D76" s="244" t="s">
        <v>175</v>
      </c>
      <c r="E76" s="208">
        <f>SUM(F76:G76)</f>
        <v>0</v>
      </c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199"/>
    </row>
    <row r="77" spans="1:18" ht="18">
      <c r="A77" s="246" t="s">
        <v>178</v>
      </c>
      <c r="B77" s="210" t="s">
        <v>136</v>
      </c>
      <c r="C77" s="228" t="s">
        <v>166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30"/>
      <c r="R77" s="199"/>
    </row>
    <row r="78" spans="1:18" ht="18">
      <c r="A78" s="247"/>
      <c r="B78" s="210" t="s">
        <v>138</v>
      </c>
      <c r="C78" s="216" t="s">
        <v>167</v>
      </c>
      <c r="D78" s="216"/>
      <c r="E78" s="210"/>
      <c r="F78" s="215"/>
      <c r="G78" s="215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199"/>
    </row>
    <row r="79" spans="1:18" ht="18">
      <c r="A79" s="247"/>
      <c r="B79" s="210" t="s">
        <v>140</v>
      </c>
      <c r="C79" s="216" t="s">
        <v>179</v>
      </c>
      <c r="D79" s="216"/>
      <c r="E79" s="210"/>
      <c r="F79" s="215"/>
      <c r="G79" s="215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199"/>
    </row>
    <row r="80" spans="1:18" ht="18">
      <c r="A80" s="247"/>
      <c r="B80" s="210" t="s">
        <v>142</v>
      </c>
      <c r="C80" s="216" t="s">
        <v>180</v>
      </c>
      <c r="D80" s="216"/>
      <c r="E80" s="210"/>
      <c r="F80" s="215"/>
      <c r="G80" s="215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199"/>
    </row>
    <row r="81" spans="1:18" ht="18">
      <c r="A81" s="247"/>
      <c r="B81" s="210" t="s">
        <v>144</v>
      </c>
      <c r="C81" s="248"/>
      <c r="D81" s="248">
        <v>801</v>
      </c>
      <c r="E81" s="249">
        <f>SUM(E82:E84)</f>
        <v>253100</v>
      </c>
      <c r="F81" s="249">
        <v>54285</v>
      </c>
      <c r="G81" s="249">
        <v>198815</v>
      </c>
      <c r="H81" s="249">
        <f>SUM(H82:H84)</f>
        <v>171292</v>
      </c>
      <c r="I81" s="249">
        <f>SUM(I82:I84)</f>
        <v>38894</v>
      </c>
      <c r="J81" s="248"/>
      <c r="K81" s="248"/>
      <c r="L81" s="249">
        <f>SUM(L83)</f>
        <v>38894</v>
      </c>
      <c r="M81" s="249">
        <f>SUM(N81:Q81)</f>
        <v>132398</v>
      </c>
      <c r="N81" s="249"/>
      <c r="O81" s="249"/>
      <c r="P81" s="249"/>
      <c r="Q81" s="249">
        <f>SUM(Q83)</f>
        <v>132398</v>
      </c>
      <c r="R81" s="199"/>
    </row>
    <row r="82" spans="1:18" ht="18">
      <c r="A82" s="247"/>
      <c r="B82" s="210" t="s">
        <v>181</v>
      </c>
      <c r="C82" s="248"/>
      <c r="D82" s="248">
        <v>80104</v>
      </c>
      <c r="E82" s="249">
        <v>68023</v>
      </c>
      <c r="F82" s="249">
        <v>13312</v>
      </c>
      <c r="G82" s="249">
        <v>54711</v>
      </c>
      <c r="H82" s="249">
        <f>SUM(M82+I82)</f>
        <v>0</v>
      </c>
      <c r="I82" s="249">
        <f>SUM(L82)</f>
        <v>0</v>
      </c>
      <c r="J82" s="248"/>
      <c r="K82" s="248"/>
      <c r="L82" s="249">
        <v>0</v>
      </c>
      <c r="M82" s="249">
        <f>SUM(N82:Q82)</f>
        <v>0</v>
      </c>
      <c r="N82" s="249"/>
      <c r="O82" s="249"/>
      <c r="P82" s="249"/>
      <c r="Q82" s="249">
        <v>0</v>
      </c>
      <c r="R82" s="199"/>
    </row>
    <row r="83" spans="1:18" ht="18">
      <c r="A83" s="247"/>
      <c r="B83" s="210" t="s">
        <v>121</v>
      </c>
      <c r="C83" s="248"/>
      <c r="D83" s="248" t="s">
        <v>182</v>
      </c>
      <c r="E83" s="249">
        <f>SUM(F83:G83)</f>
        <v>171292</v>
      </c>
      <c r="F83" s="249">
        <v>38894</v>
      </c>
      <c r="G83" s="249">
        <v>132398</v>
      </c>
      <c r="H83" s="249">
        <f>SUM(L83+M83)</f>
        <v>171292</v>
      </c>
      <c r="I83" s="249">
        <f>SUM(L83)</f>
        <v>38894</v>
      </c>
      <c r="J83" s="248"/>
      <c r="K83" s="248"/>
      <c r="L83" s="249">
        <v>38894</v>
      </c>
      <c r="M83" s="249">
        <v>132398</v>
      </c>
      <c r="N83" s="249"/>
      <c r="O83" s="249"/>
      <c r="P83" s="249"/>
      <c r="Q83" s="249">
        <v>132398</v>
      </c>
      <c r="R83" s="199"/>
    </row>
    <row r="84" spans="1:18" ht="18">
      <c r="A84" s="250"/>
      <c r="B84" s="210" t="s">
        <v>158</v>
      </c>
      <c r="C84" s="248"/>
      <c r="D84" s="248"/>
      <c r="E84" s="249">
        <v>13785</v>
      </c>
      <c r="F84" s="249">
        <v>2079</v>
      </c>
      <c r="G84" s="249">
        <v>11706</v>
      </c>
      <c r="H84" s="249"/>
      <c r="I84" s="249"/>
      <c r="J84" s="248"/>
      <c r="K84" s="248"/>
      <c r="L84" s="249"/>
      <c r="M84" s="249"/>
      <c r="N84" s="249"/>
      <c r="O84" s="249"/>
      <c r="P84" s="249"/>
      <c r="Q84" s="249"/>
      <c r="R84" s="199"/>
    </row>
    <row r="85" spans="1:18" ht="18">
      <c r="A85" s="246" t="s">
        <v>183</v>
      </c>
      <c r="B85" s="210" t="s">
        <v>136</v>
      </c>
      <c r="C85" s="228" t="s">
        <v>166</v>
      </c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30"/>
      <c r="R85" s="199"/>
    </row>
    <row r="86" spans="1:18" ht="18">
      <c r="A86" s="247"/>
      <c r="B86" s="210" t="s">
        <v>138</v>
      </c>
      <c r="C86" s="216" t="s">
        <v>167</v>
      </c>
      <c r="D86" s="216"/>
      <c r="E86" s="210"/>
      <c r="F86" s="215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3"/>
      <c r="R86" s="199"/>
    </row>
    <row r="87" spans="1:18" ht="18">
      <c r="A87" s="247"/>
      <c r="B87" s="210" t="s">
        <v>140</v>
      </c>
      <c r="C87" s="234" t="s">
        <v>168</v>
      </c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6"/>
      <c r="R87" s="199"/>
    </row>
    <row r="88" spans="1:18" ht="18">
      <c r="A88" s="247"/>
      <c r="B88" s="210" t="s">
        <v>142</v>
      </c>
      <c r="C88" s="234" t="s">
        <v>169</v>
      </c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7"/>
      <c r="P88" s="237"/>
      <c r="Q88" s="236"/>
      <c r="R88" s="199"/>
    </row>
    <row r="89" spans="1:18" ht="18">
      <c r="A89" s="247"/>
      <c r="B89" s="210" t="s">
        <v>144</v>
      </c>
      <c r="C89" s="248"/>
      <c r="D89" s="248">
        <v>921</v>
      </c>
      <c r="E89" s="249">
        <f>SUM(E90)</f>
        <v>48449</v>
      </c>
      <c r="F89" s="249">
        <f>SUM(F90)</f>
        <v>7267</v>
      </c>
      <c r="G89" s="249">
        <f>SUM(G90)</f>
        <v>41182</v>
      </c>
      <c r="H89" s="249">
        <f>SUM(H90)</f>
        <v>48449</v>
      </c>
      <c r="I89" s="249">
        <f>SUM(I90)</f>
        <v>7267</v>
      </c>
      <c r="J89" s="248"/>
      <c r="K89" s="248"/>
      <c r="L89" s="249">
        <f>SUM(L90)</f>
        <v>7267</v>
      </c>
      <c r="M89" s="249">
        <f>SUM(M90)</f>
        <v>41182</v>
      </c>
      <c r="N89" s="249"/>
      <c r="O89" s="249"/>
      <c r="P89" s="249"/>
      <c r="Q89" s="249">
        <f>SUM(Q90)</f>
        <v>41182</v>
      </c>
      <c r="R89" s="199"/>
    </row>
    <row r="90" spans="1:18" ht="18">
      <c r="A90" s="247"/>
      <c r="B90" s="210" t="s">
        <v>157</v>
      </c>
      <c r="C90" s="248"/>
      <c r="D90" s="248">
        <v>92195</v>
      </c>
      <c r="E90" s="249">
        <f>SUM(F90:G90)</f>
        <v>48449</v>
      </c>
      <c r="F90" s="249">
        <v>7267</v>
      </c>
      <c r="G90" s="249">
        <v>41182</v>
      </c>
      <c r="H90" s="249">
        <f>SUM(M90+I90)</f>
        <v>48449</v>
      </c>
      <c r="I90" s="249">
        <v>7267</v>
      </c>
      <c r="J90" s="248"/>
      <c r="K90" s="248"/>
      <c r="L90" s="249">
        <v>7267</v>
      </c>
      <c r="M90" s="249">
        <v>41182</v>
      </c>
      <c r="N90" s="249"/>
      <c r="O90" s="249"/>
      <c r="P90" s="249"/>
      <c r="Q90" s="249">
        <v>41182</v>
      </c>
      <c r="R90" s="199"/>
    </row>
    <row r="91" spans="1:18" ht="18">
      <c r="A91" s="250"/>
      <c r="B91" s="210">
        <v>2011</v>
      </c>
      <c r="C91" s="248"/>
      <c r="D91" s="248" t="s">
        <v>184</v>
      </c>
      <c r="E91" s="249"/>
      <c r="F91" s="249"/>
      <c r="G91" s="249"/>
      <c r="H91" s="249"/>
      <c r="I91" s="249"/>
      <c r="J91" s="248"/>
      <c r="K91" s="248"/>
      <c r="L91" s="248"/>
      <c r="M91" s="248"/>
      <c r="N91" s="248"/>
      <c r="O91" s="248"/>
      <c r="P91" s="248"/>
      <c r="Q91" s="248"/>
      <c r="R91" s="199"/>
    </row>
    <row r="92" spans="1:18" ht="18">
      <c r="A92" s="240" t="s">
        <v>185</v>
      </c>
      <c r="B92" s="240"/>
      <c r="C92" s="240" t="s">
        <v>101</v>
      </c>
      <c r="D92" s="240"/>
      <c r="E92" s="241">
        <f aca="true" t="shared" si="3" ref="E92:Q92">SUM(E62+E15)</f>
        <v>1506896</v>
      </c>
      <c r="F92" s="241">
        <f t="shared" si="3"/>
        <v>872539</v>
      </c>
      <c r="G92" s="241">
        <f t="shared" si="3"/>
        <v>634357</v>
      </c>
      <c r="H92" s="241">
        <f t="shared" si="3"/>
        <v>1407703</v>
      </c>
      <c r="I92" s="241">
        <f t="shared" si="3"/>
        <v>839763</v>
      </c>
      <c r="J92" s="241">
        <f t="shared" si="3"/>
        <v>0</v>
      </c>
      <c r="K92" s="241">
        <f t="shared" si="3"/>
        <v>778679</v>
      </c>
      <c r="L92" s="241">
        <f t="shared" si="3"/>
        <v>60853</v>
      </c>
      <c r="M92" s="241">
        <f t="shared" si="3"/>
        <v>567940</v>
      </c>
      <c r="N92" s="241">
        <f t="shared" si="3"/>
        <v>0</v>
      </c>
      <c r="O92" s="241">
        <f t="shared" si="3"/>
        <v>0</v>
      </c>
      <c r="P92" s="241">
        <f t="shared" si="3"/>
        <v>0</v>
      </c>
      <c r="Q92" s="241">
        <f t="shared" si="3"/>
        <v>567940</v>
      </c>
      <c r="R92" s="199"/>
    </row>
    <row r="93" spans="1:18" ht="18">
      <c r="A93" s="200"/>
      <c r="B93" s="200"/>
      <c r="C93" s="200"/>
      <c r="D93" s="200"/>
      <c r="E93" s="200"/>
      <c r="F93" s="200" t="s">
        <v>186</v>
      </c>
      <c r="G93" s="200"/>
      <c r="H93" s="200"/>
      <c r="I93" s="200"/>
      <c r="J93" s="200"/>
      <c r="K93" s="200"/>
      <c r="L93" s="200"/>
      <c r="M93" s="200" t="s">
        <v>20</v>
      </c>
      <c r="N93" s="200"/>
      <c r="O93" s="200"/>
      <c r="P93" s="200"/>
      <c r="Q93" s="200"/>
      <c r="R93" s="199"/>
    </row>
    <row r="94" spans="1:17" ht="15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2"/>
      <c r="L94" s="252"/>
      <c r="M94" s="252" t="s">
        <v>187</v>
      </c>
      <c r="N94" s="252"/>
      <c r="O94" s="252"/>
      <c r="P94" s="252"/>
      <c r="Q94" s="252"/>
    </row>
    <row r="95" spans="1:17" ht="12.75">
      <c r="A95" s="253"/>
      <c r="B95" s="253"/>
      <c r="C95" s="253"/>
      <c r="D95" s="253"/>
      <c r="E95" s="253"/>
      <c r="F95" s="253"/>
      <c r="G95" s="253"/>
      <c r="H95" s="253"/>
      <c r="I95" s="253"/>
      <c r="J95" s="253"/>
      <c r="K95" s="254"/>
      <c r="L95" s="254"/>
      <c r="M95" s="254"/>
      <c r="N95" s="254"/>
      <c r="O95" s="254"/>
      <c r="P95" s="254"/>
      <c r="Q95" s="254"/>
    </row>
  </sheetData>
  <mergeCells count="59">
    <mergeCell ref="C16:Q16"/>
    <mergeCell ref="C70:Q70"/>
    <mergeCell ref="C72:P72"/>
    <mergeCell ref="C73:N73"/>
    <mergeCell ref="C55:Q55"/>
    <mergeCell ref="C57:P57"/>
    <mergeCell ref="C58:N58"/>
    <mergeCell ref="C32:Q32"/>
    <mergeCell ref="A41:A46"/>
    <mergeCell ref="O1:Q1"/>
    <mergeCell ref="O2:Q2"/>
    <mergeCell ref="O3:Q3"/>
    <mergeCell ref="O4:Q4"/>
    <mergeCell ref="F9:F13"/>
    <mergeCell ref="C35:Q35"/>
    <mergeCell ref="C15:D15"/>
    <mergeCell ref="A16:A23"/>
    <mergeCell ref="A49:A54"/>
    <mergeCell ref="A92:B92"/>
    <mergeCell ref="A32:A39"/>
    <mergeCell ref="A55:A61"/>
    <mergeCell ref="A63:A69"/>
    <mergeCell ref="A70:A76"/>
    <mergeCell ref="A77:A84"/>
    <mergeCell ref="A85:A91"/>
    <mergeCell ref="C92:D92"/>
    <mergeCell ref="A94:J94"/>
    <mergeCell ref="C62:D62"/>
    <mergeCell ref="C77:Q77"/>
    <mergeCell ref="C63:Q63"/>
    <mergeCell ref="C65:P65"/>
    <mergeCell ref="C66:N66"/>
    <mergeCell ref="C85:Q85"/>
    <mergeCell ref="C87:P87"/>
    <mergeCell ref="C88:N88"/>
    <mergeCell ref="C17:Q17"/>
    <mergeCell ref="C18:Q18"/>
    <mergeCell ref="C19:Q19"/>
    <mergeCell ref="A25:A30"/>
    <mergeCell ref="C33:Q33"/>
    <mergeCell ref="C34:Q34"/>
    <mergeCell ref="H10:H13"/>
    <mergeCell ref="I10:Q10"/>
    <mergeCell ref="I11:L11"/>
    <mergeCell ref="M11:Q11"/>
    <mergeCell ref="I12:I13"/>
    <mergeCell ref="J12:L12"/>
    <mergeCell ref="M12:M13"/>
    <mergeCell ref="N12:Q12"/>
    <mergeCell ref="A6:Q6"/>
    <mergeCell ref="A8:A13"/>
    <mergeCell ref="B8:B13"/>
    <mergeCell ref="C8:C13"/>
    <mergeCell ref="D8:D13"/>
    <mergeCell ref="E8:E13"/>
    <mergeCell ref="F8:G8"/>
    <mergeCell ref="H8:Q8"/>
    <mergeCell ref="G9:G13"/>
    <mergeCell ref="H9:Q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22" sqref="I22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124" t="s">
        <v>103</v>
      </c>
      <c r="J1" s="124"/>
      <c r="K1" s="1"/>
      <c r="L1" s="1"/>
    </row>
    <row r="2" spans="9:12" ht="14.25">
      <c r="I2" s="125" t="s">
        <v>34</v>
      </c>
      <c r="J2" s="125"/>
      <c r="K2" s="1"/>
      <c r="L2" s="1"/>
    </row>
    <row r="3" spans="9:12" ht="12.75">
      <c r="I3" s="124" t="s">
        <v>23</v>
      </c>
      <c r="J3" s="124"/>
      <c r="K3" s="1"/>
      <c r="L3" s="1"/>
    </row>
    <row r="4" spans="9:12" ht="12.75">
      <c r="I4" s="124" t="s">
        <v>16</v>
      </c>
      <c r="J4" s="124"/>
      <c r="K4" s="1"/>
      <c r="L4" s="1"/>
    </row>
    <row r="6" spans="1:12" ht="15">
      <c r="A6" s="128" t="s">
        <v>104</v>
      </c>
      <c r="B6" s="128"/>
      <c r="C6" s="128"/>
      <c r="D6" s="128"/>
      <c r="E6" s="128"/>
      <c r="F6" s="128"/>
      <c r="G6" s="128"/>
      <c r="H6" s="128"/>
      <c r="I6" s="128"/>
      <c r="J6" s="128"/>
      <c r="K6" s="7"/>
      <c r="L6" s="7"/>
    </row>
    <row r="8" spans="1:12" ht="12.75">
      <c r="A8" s="2" t="s">
        <v>1</v>
      </c>
      <c r="B8" s="2"/>
      <c r="C8" s="2"/>
      <c r="D8" s="126" t="s">
        <v>4</v>
      </c>
      <c r="E8" s="126"/>
      <c r="F8" s="126"/>
      <c r="G8" s="126"/>
      <c r="H8" s="126"/>
      <c r="I8" s="127" t="s">
        <v>5</v>
      </c>
      <c r="J8" s="127"/>
      <c r="K8" s="1"/>
      <c r="L8" s="1"/>
    </row>
    <row r="9" spans="1:12" ht="12.75">
      <c r="A9" s="2" t="s">
        <v>2</v>
      </c>
      <c r="B9" s="2" t="s">
        <v>8</v>
      </c>
      <c r="C9" s="3" t="s">
        <v>3</v>
      </c>
      <c r="D9" s="126"/>
      <c r="E9" s="126"/>
      <c r="F9" s="126"/>
      <c r="G9" s="126"/>
      <c r="H9" s="126"/>
      <c r="I9" s="4" t="s">
        <v>6</v>
      </c>
      <c r="J9" s="4" t="s">
        <v>7</v>
      </c>
      <c r="K9" s="1"/>
      <c r="L9" s="1"/>
    </row>
    <row r="10" spans="1:10" ht="24.75" customHeight="1">
      <c r="A10" s="12">
        <v>754</v>
      </c>
      <c r="B10" s="13"/>
      <c r="C10" s="5"/>
      <c r="D10" s="136" t="s">
        <v>105</v>
      </c>
      <c r="E10" s="136"/>
      <c r="F10" s="136"/>
      <c r="G10" s="136"/>
      <c r="H10" s="5"/>
      <c r="I10" s="17">
        <f>SUM(I13)</f>
        <v>2500</v>
      </c>
      <c r="J10" s="17">
        <f>SUM(J11)</f>
        <v>2500</v>
      </c>
    </row>
    <row r="11" spans="1:10" ht="12.75">
      <c r="A11" s="11"/>
      <c r="B11" s="10">
        <v>75404</v>
      </c>
      <c r="C11" s="6"/>
      <c r="D11" s="105" t="s">
        <v>106</v>
      </c>
      <c r="E11" s="105"/>
      <c r="F11" s="105"/>
      <c r="G11" s="105"/>
      <c r="H11" s="6"/>
      <c r="I11" s="18"/>
      <c r="J11" s="18">
        <f>SUM(J12:J12)</f>
        <v>2500</v>
      </c>
    </row>
    <row r="12" spans="1:10" ht="25.5" customHeight="1">
      <c r="A12" s="9"/>
      <c r="B12" s="8"/>
      <c r="C12" s="14" t="s">
        <v>107</v>
      </c>
      <c r="D12" s="133" t="s">
        <v>108</v>
      </c>
      <c r="E12" s="134"/>
      <c r="F12" s="134"/>
      <c r="G12" s="135"/>
      <c r="H12" s="2"/>
      <c r="I12" s="123">
        <v>0</v>
      </c>
      <c r="J12" s="123">
        <v>2500</v>
      </c>
    </row>
    <row r="13" spans="1:10" ht="15.75" customHeight="1">
      <c r="A13" s="16"/>
      <c r="B13" s="10">
        <v>75412</v>
      </c>
      <c r="C13" s="6"/>
      <c r="D13" s="129" t="s">
        <v>109</v>
      </c>
      <c r="E13" s="130"/>
      <c r="F13" s="130"/>
      <c r="G13" s="131"/>
      <c r="H13" s="6"/>
      <c r="I13" s="18">
        <f>SUM(I14)</f>
        <v>2500</v>
      </c>
      <c r="J13" s="18">
        <f>SUM(J14:J14)</f>
        <v>0</v>
      </c>
    </row>
    <row r="14" spans="1:10" ht="15.75" customHeight="1">
      <c r="A14" s="9"/>
      <c r="B14" s="15"/>
      <c r="C14" s="14" t="s">
        <v>110</v>
      </c>
      <c r="D14" s="133" t="s">
        <v>28</v>
      </c>
      <c r="E14" s="134"/>
      <c r="F14" s="134"/>
      <c r="G14" s="135"/>
      <c r="H14" s="2"/>
      <c r="I14" s="123">
        <v>2500</v>
      </c>
      <c r="J14" s="123"/>
    </row>
    <row r="15" spans="1:10" ht="12.75">
      <c r="A15" s="12"/>
      <c r="B15" s="13"/>
      <c r="C15" s="5"/>
      <c r="D15" s="132" t="s">
        <v>9</v>
      </c>
      <c r="E15" s="132"/>
      <c r="F15" s="132"/>
      <c r="G15" s="132"/>
      <c r="H15" s="5"/>
      <c r="I15" s="17">
        <f>SUM(I10)</f>
        <v>2500</v>
      </c>
      <c r="J15" s="17">
        <f>SUM(J10)</f>
        <v>2500</v>
      </c>
    </row>
    <row r="17" ht="12.75">
      <c r="I17" t="s">
        <v>20</v>
      </c>
    </row>
    <row r="18" ht="12.75">
      <c r="I18" t="s">
        <v>21</v>
      </c>
    </row>
  </sheetData>
  <mergeCells count="13">
    <mergeCell ref="I1:J1"/>
    <mergeCell ref="I2:J2"/>
    <mergeCell ref="I3:J3"/>
    <mergeCell ref="I4:J4"/>
    <mergeCell ref="D8:H9"/>
    <mergeCell ref="I8:J8"/>
    <mergeCell ref="A6:J6"/>
    <mergeCell ref="D13:G13"/>
    <mergeCell ref="D15:G15"/>
    <mergeCell ref="D14:G14"/>
    <mergeCell ref="D10:G10"/>
    <mergeCell ref="D11:G11"/>
    <mergeCell ref="D12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Bogdan</cp:lastModifiedBy>
  <cp:lastPrinted>2009-09-16T11:17:07Z</cp:lastPrinted>
  <dcterms:created xsi:type="dcterms:W3CDTF">2009-01-06T09:27:06Z</dcterms:created>
  <dcterms:modified xsi:type="dcterms:W3CDTF">2010-05-05T08:25:54Z</dcterms:modified>
  <cp:category/>
  <cp:version/>
  <cp:contentType/>
  <cp:contentStatus/>
</cp:coreProperties>
</file>