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Zał.1" sheetId="1" r:id="rId1"/>
    <sheet name="Zał. 2" sheetId="2" r:id="rId2"/>
    <sheet name="zał.3" sheetId="3" r:id="rId3"/>
    <sheet name="Zał.4" sheetId="4" r:id="rId4"/>
    <sheet name="Zał.5" sheetId="5" r:id="rId5"/>
    <sheet name="Zał.6" sheetId="6" r:id="rId6"/>
  </sheets>
  <definedNames>
    <definedName name="_xlnm.Print_Area" localSheetId="3">'Zał.4'!$A$1:$Z$111</definedName>
    <definedName name="_xlnm.Print_Titles" localSheetId="5">'Zał.6'!$7:$11</definedName>
  </definedNames>
  <calcPr fullCalcOnLoad="1"/>
</workbook>
</file>

<file path=xl/sharedStrings.xml><?xml version="1.0" encoding="utf-8"?>
<sst xmlns="http://schemas.openxmlformats.org/spreadsheetml/2006/main" count="512" uniqueCount="260">
  <si>
    <t xml:space="preserve">Załącznik Nr 1 </t>
  </si>
  <si>
    <t>do Uchwały Nr XLVII/244/10</t>
  </si>
  <si>
    <t>Rady Gminy Somianka</t>
  </si>
  <si>
    <t>z dnia 29 czerwca 2010 r.</t>
  </si>
  <si>
    <t>Zmiany w planie dochodów w budżecie gminy na 2010 rok</t>
  </si>
  <si>
    <t>Klasyfikacja budżetowa</t>
  </si>
  <si>
    <t>Treść</t>
  </si>
  <si>
    <t>Kwota</t>
  </si>
  <si>
    <t>Dział</t>
  </si>
  <si>
    <t>Rozdział</t>
  </si>
  <si>
    <t>§</t>
  </si>
  <si>
    <t>Zmniejszenia</t>
  </si>
  <si>
    <t>Zwiększenia</t>
  </si>
  <si>
    <t>Administracja publiczna</t>
  </si>
  <si>
    <t>Pozostała działalność</t>
  </si>
  <si>
    <t>2007</t>
  </si>
  <si>
    <t>Dotacje celowe w ramach programów finansowanych z udziałem środków europejskich oraz środków, o których mowa w art.. 5 ust. 1 pkt 3 oraz ust. 3 pkt.5 i 6 ustawy, lub płatności w ramach budżetu środków europejskich</t>
  </si>
  <si>
    <t>2009</t>
  </si>
  <si>
    <t>Oświata i wychowanie</t>
  </si>
  <si>
    <t>6207</t>
  </si>
  <si>
    <t>6209</t>
  </si>
  <si>
    <t>Kultura i ochrona dziedzictwa narodowego</t>
  </si>
  <si>
    <t>Razem</t>
  </si>
  <si>
    <t xml:space="preserve">Przewodniczący </t>
  </si>
  <si>
    <t>Rady Gminy</t>
  </si>
  <si>
    <t>/-/ Tadeusz Jacek Tolak</t>
  </si>
  <si>
    <t xml:space="preserve">    Przewodniczący </t>
  </si>
  <si>
    <t xml:space="preserve">        Rady Gminy</t>
  </si>
  <si>
    <t xml:space="preserve">Załącznik Nr 2 </t>
  </si>
  <si>
    <t>Zmiany w planie wydatków w budżecie gminy na 2010 rok</t>
  </si>
  <si>
    <t>Transport i łączność</t>
  </si>
  <si>
    <t>Drogi publiczne gminne</t>
  </si>
  <si>
    <t>Wydatki inwestycyjne jednostek budżetowych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</si>
  <si>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</si>
  <si>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</si>
  <si>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</si>
  <si>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</si>
  <si>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</si>
  <si>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</si>
  <si>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Różne opłaty i składki</t>
  </si>
  <si>
    <t>Zakup akcesoriów komputerowych w tym programów i licencji</t>
  </si>
  <si>
    <t>Wydatki na zakupy inwestycyjne jednostek budżetowych</t>
  </si>
  <si>
    <t>Edukacyjna opieka wychowawcza</t>
  </si>
  <si>
    <t>Pomoc materialna dla uczniów</t>
  </si>
  <si>
    <t>Stypendia dla uczniów</t>
  </si>
  <si>
    <t>Gospodarka komunalna i ochrona środowiska</t>
  </si>
  <si>
    <t>Zakłady gospodarki komunalnej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</si>
  <si>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</si>
  <si>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</si>
  <si>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 xml:space="preserve">Załącznik 3 </t>
  </si>
  <si>
    <t xml:space="preserve">do Uchwały Nr XLVII/244 /10 </t>
  </si>
  <si>
    <t>Dotacje udzielone w 2010 roku z budżetu podmiotom należącym i nie należącym do sektora finansów publicznych</t>
  </si>
  <si>
    <t>Lp.</t>
  </si>
  <si>
    <t>§*</t>
  </si>
  <si>
    <t>Nazwa zadania</t>
  </si>
  <si>
    <t>Kwota dotacji</t>
  </si>
  <si>
    <t>Jednostki sektora finansów publicznych</t>
  </si>
  <si>
    <t>Nazwa jednostki</t>
  </si>
  <si>
    <t>podmiotowej</t>
  </si>
  <si>
    <t>przedmiotowa</t>
  </si>
  <si>
    <t>celowa</t>
  </si>
  <si>
    <t>Województwo Mazowieckie</t>
  </si>
  <si>
    <t>Starostwo Powiatowe w Wyszkowie</t>
  </si>
  <si>
    <t xml:space="preserve"> Urząd Gminy Wyszków</t>
  </si>
  <si>
    <t xml:space="preserve"> Urząd Gminy Nieporęt</t>
  </si>
  <si>
    <t>Zakład Gospodarki Komunalnej</t>
  </si>
  <si>
    <t>Gminny Ośrodek Kultury</t>
  </si>
  <si>
    <t>Gminna Biblioteka Publiczna</t>
  </si>
  <si>
    <t>Jednostki nienależące do sektora finansów publicznych</t>
  </si>
  <si>
    <t>Dotacja na prowadzenie Publicznej Szkoły Podstawowej  prowadzonej przez Nadburzańskie Towarzystwo Oświatowe "Moja Wieś" z siedzibą w Popowie Kościelnym</t>
  </si>
  <si>
    <t>Ogółem</t>
  </si>
  <si>
    <t>Załącznik Nr 4</t>
  </si>
  <si>
    <t xml:space="preserve">do Uchwały Nr XLVII/244/10 </t>
  </si>
  <si>
    <t>z dnia 29 czerwca 2010 r. 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</si>
  <si>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</si>
  <si>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</si>
  <si>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</si>
  <si>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</si>
  <si>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</si>
  <si>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</si>
  <si>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</si>
  <si>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</si>
  <si>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</si>
  <si>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</si>
  <si>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</si>
  <si>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</si>
  <si>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</si>
  <si>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</si>
  <si>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</si>
  <si>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</si>
  <si>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</si>
  <si>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</si>
  <si>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</si>
  <si>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</si>
  <si>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</si>
  <si>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</si>
  <si>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</si>
  <si>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</si>
  <si>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</si>
  <si>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</si>
  <si>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Regionalny Program Operacyjny Województwa Mazowieckiego 2007-2013</t>
  </si>
  <si>
    <t>Priorytet:</t>
  </si>
  <si>
    <t>I Tworzenie warunków dla rozwoju potencjału innwacyjnego i przedsiębiorczości na Mazowszu</t>
  </si>
  <si>
    <t>Działanie:</t>
  </si>
  <si>
    <t>1.7 Promocja Gospodarcza</t>
  </si>
  <si>
    <t>Nazwa projektu:</t>
  </si>
  <si>
    <t>Przyspieszenie wzrostu konkurencyjności województwa mazowieckiego, przez budowanie społeczeństwa informacyjnego i gospodarki opartej na wiedzy poprzez stworzenie zintegrowanych baz wiedzy o Mazowszu.</t>
  </si>
  <si>
    <t>Razem wydatki:</t>
  </si>
  <si>
    <t xml:space="preserve"> z tego 2010 r.</t>
  </si>
  <si>
    <t>2011r.</t>
  </si>
  <si>
    <t>2012 r</t>
  </si>
  <si>
    <t>Program Rozwoju Obszarów Wiejskich na lata 2007 -2013</t>
  </si>
  <si>
    <t>1.2</t>
  </si>
  <si>
    <t>Jakość życia na obszarach wiejskich i różnicowanie gospodarki wiejskiej</t>
  </si>
  <si>
    <t>Odnowa i rozwój wsi</t>
  </si>
  <si>
    <t>Zagospodarowanie centrum miejscowości Wola Mystkowska wraz z budową cuodnika i oświetlenia ulicznego</t>
  </si>
  <si>
    <t>1.3</t>
  </si>
  <si>
    <t>II Przyspieszenie e-Rozwoju Mazowsza</t>
  </si>
  <si>
    <t>2.2 Rozwój e-usług</t>
  </si>
  <si>
    <t>Rozwój elektronicznej administracji w samorządach województwa mazowieckiego wspomagajacej niwelowanie dwudzielności potencjału województwa</t>
  </si>
  <si>
    <t>z tego 2010 r.</t>
  </si>
  <si>
    <t>2011 r.</t>
  </si>
  <si>
    <t>2012 r.</t>
  </si>
  <si>
    <t>Podstawowe usługi dla gospodarki i ludności wiejskiej</t>
  </si>
  <si>
    <t>Uporządkowanie gospodarki wodno - ściekowej i wywozu odpadów komunalnych na terenie Gminy Somianka</t>
  </si>
  <si>
    <t>Program Rozwoju Obszarów Wiejskich na lata 2007-2013</t>
  </si>
  <si>
    <t>1.4</t>
  </si>
  <si>
    <t>Remont budynku Gminnego Ośrodka Kultury wraz z zagospodarowaniem terenu stanowiącego centrum miejscowości</t>
  </si>
  <si>
    <t>1.5</t>
  </si>
  <si>
    <t>Remont elewacji zewnętrznej budynku i adaptacja pomieszczeń pod filię gminnej biblioteki publicznej</t>
  </si>
  <si>
    <t>1.6</t>
  </si>
  <si>
    <t>Program Operacyjny Kapitał Ludzki 2007-2013</t>
  </si>
  <si>
    <t>IX Rozwój wykształcenia i kompetencji w regionach</t>
  </si>
  <si>
    <t>9.5 Oddolne inicjatywy edukacyjne na obszarach wiejskich</t>
  </si>
  <si>
    <t>Taniec dobry na wszystko-aktywna forma edukacji dla dzieci i młodzieży</t>
  </si>
  <si>
    <t>rażem wydatki</t>
  </si>
  <si>
    <t>Wydatki bieżące razem:</t>
  </si>
  <si>
    <t>9.1 Wyrównanie szans edukacyjnych i zapewnienie wysokiej jakości usług edukacyjnych świadczonych w systemie oświaty</t>
  </si>
  <si>
    <t>"Mazowieckie Ośrodki Przedszkolne</t>
  </si>
  <si>
    <t>z tego: 2009 r.</t>
  </si>
  <si>
    <t>302-444</t>
  </si>
  <si>
    <t>2.1</t>
  </si>
  <si>
    <t>Mobilni zawodowo-równanie szans mieszkańców Woli Mystkowskieji i okolic na terenie gminy Somianka</t>
  </si>
  <si>
    <t>z tego: 2010</t>
  </si>
  <si>
    <t>401-475</t>
  </si>
  <si>
    <t>2.2</t>
  </si>
  <si>
    <t>Mobilni zawodowo-równanie szans mieszkańców Somianki i okolic na terenie gminy Somianka</t>
  </si>
  <si>
    <t>411-475</t>
  </si>
  <si>
    <t>Promocja integracji społecznej</t>
  </si>
  <si>
    <t>Rozwój i upowszechnianie aktywnej integracji przez ośrodki pomocy społecznej</t>
  </si>
  <si>
    <t>Wyrównać szanse</t>
  </si>
  <si>
    <t>301-475</t>
  </si>
  <si>
    <t>Ogółem (1+2)</t>
  </si>
  <si>
    <t>,</t>
  </si>
  <si>
    <t>Załącznik Nr 5</t>
  </si>
  <si>
    <t>z dnia 29 czerwca 2010</t>
  </si>
  <si>
    <t>Przychody i rozchody budżetu w 2010 r.</t>
  </si>
  <si>
    <t>w złotych</t>
  </si>
  <si>
    <t>Klasyfikacja
§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</si>
  <si>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</si>
  <si>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</si>
  <si>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</si>
  <si>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</si>
  <si>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</si>
  <si>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</si>
  <si>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</si>
  <si>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</si>
  <si>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</si>
  <si>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</si>
  <si>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</si>
  <si>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</si>
  <si>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</si>
  <si>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</si>
  <si>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</si>
  <si>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</si>
  <si>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</si>
  <si>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</si>
  <si>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</si>
  <si>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</si>
  <si>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</si>
  <si>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</si>
  <si>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</si>
  <si>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</si>
  <si>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</si>
  <si>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</si>
  <si>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</si>
  <si>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</si>
  <si>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</si>
  <si>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</si>
  <si>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</si>
  <si>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</si>
  <si>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</si>
  <si>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</si>
  <si>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</si>
  <si>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</si>
  <si>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</si>
  <si>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</si>
  <si>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</si>
  <si>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</si>
  <si>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</si>
  <si>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</si>
  <si>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6</t>
  </si>
  <si>
    <t>do Uchwały  Nr XLVII/244/10</t>
  </si>
  <si>
    <t>z dnia 29 czerwca  2010 r.</t>
  </si>
  <si>
    <t>Zadania inwestycyjne w 2010 r.</t>
  </si>
  <si>
    <t>Rozdz.</t>
  </si>
  <si>
    <t>Nazwa zadania inwestycyjnego</t>
  </si>
  <si>
    <t>Łączne koszty finansowe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</si>
  <si>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</si>
  <si>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</si>
  <si>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</si>
  <si>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</si>
  <si>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kredyty,
pożyczki i obligacje</t>
  </si>
  <si>
    <t>środki pochodzące
z innych  źródeł*</t>
  </si>
  <si>
    <t>środki wymienione
w art. 5 ust. 1 pkt 2 i 3 u.f.p.</t>
  </si>
  <si>
    <t>150</t>
  </si>
  <si>
    <t>15011</t>
  </si>
  <si>
    <t>Przyspieszenie wzrostu konkurencyjności województwa mazowieckiego przez budowanie społeczeństwa informacyjnego i gospodarki opartej na wiedzy, poprzez stworzenie zintegrowanych baz wiedzy na mazowszu</t>
  </si>
  <si>
    <t>Razem dz. 010</t>
  </si>
  <si>
    <t>600</t>
  </si>
  <si>
    <t>60014</t>
  </si>
  <si>
    <t>Dotacja celowa na pomoc finansową udzelaną między jst na dofinansowanie zadań inwestycyjnych i zakupów inwestycyjnych zadanie pod nazwą "Przebudowa/ odnowa drogi powiatowej w miejscowościach 
-Michalin
-Celinowo</t>
  </si>
  <si>
    <t>60016</t>
  </si>
  <si>
    <t>Przebudowa/odnowa dróg gminnych relacji:
-przez m. Barcice
-przez m. Jackowo Górne
-przez m. Nowe Płudy</t>
  </si>
  <si>
    <t>Urząd Gminy</t>
  </si>
  <si>
    <t>Przebudowa nawierzchni drogi transportu rolnego nr ew. 424 w m. Somianka gm. Somianka</t>
  </si>
  <si>
    <t xml:space="preserve">Przebudowa nawierzchni żwirowej na asfaltową drogi gminnej relacji Ulasek - Wólka Somiankowska - Kręgi </t>
  </si>
  <si>
    <t>Przebudowa nawierzchni żwirowej na asfaltową drogi gminnej relacji Suwin- Ciski</t>
  </si>
  <si>
    <t>Razem dz. 600</t>
  </si>
  <si>
    <t>700</t>
  </si>
  <si>
    <t>70095</t>
  </si>
  <si>
    <t>Zagospodarowanie centrum miejscowości Wola Mystkowska wraz z budową chodnika i oświetlenia</t>
  </si>
  <si>
    <t>Razem dz. 700</t>
  </si>
  <si>
    <t>750</t>
  </si>
  <si>
    <t>75023</t>
  </si>
  <si>
    <t>Remont budynku UG</t>
  </si>
  <si>
    <t>75095</t>
  </si>
  <si>
    <t>Rozwój elektronicznej administracji w samorządach województwa mazowieckiego wspomagającej niwelowanie dwudzielności potencjału województwa</t>
  </si>
  <si>
    <t>Województwo Mazowiecke</t>
  </si>
  <si>
    <t>Razem dz. 750</t>
  </si>
  <si>
    <t>754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</si>
  <si>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</si>
  <si>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</si>
  <si>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</si>
  <si>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801</t>
  </si>
  <si>
    <t>80101</t>
  </si>
  <si>
    <t>Utworzenie placu zabaw przy szkole podstawowej w Ulasku</t>
  </si>
  <si>
    <t>Szkoła Podstawowa w Ulasku</t>
  </si>
  <si>
    <t>Remont i wyposażenie obiektu przedszkolnego wraz z pracownią komputerową i biblioteką przy Zespole Szkół w Woli Mystkowskiej</t>
  </si>
  <si>
    <t>Razem dz. 801</t>
  </si>
  <si>
    <t xml:space="preserve">Budowa punktów świetlnych </t>
  </si>
  <si>
    <t xml:space="preserve">Dotacje celowe z budżetu na finansowanie lub dofinansowanie kosztów realizacji inwestycji i zakupów inwestycyjnych zakładów budżetowych na zadanie pn.
"Uporządkowanie gospodarki wodno - ściekowej na terenie Gminy Somianka - budowa stacji uzdatniania wody </t>
  </si>
  <si>
    <t>Dotacje celowe z budżetu na finansowanie lub dofinansowanie kosztów realizacji inwestycji i zakupów inwestycyjnych zakładów budżetowych na zadanie pn.Budowa sieci wodociągowej w m. Wola Mystkowska</t>
  </si>
  <si>
    <t>Razem dz. 900</t>
  </si>
  <si>
    <t>Remont budynku GOK wraz z zagospodarowaniem terenu stanowiacego centrum miejscowości Somianka Parcele</t>
  </si>
  <si>
    <t>Remont elewacji zewnętrznej budynku i adaptacja pomieszczeń pod filię gminnej biblioteki publicznej w Wólce Somiankowskiej wraz z zagospodarowaniem przestrzeni pod plac zabaw</t>
  </si>
  <si>
    <t>Zakupy inwestycyjne w ramach cross-financing</t>
  </si>
  <si>
    <t>Razem dz. 921</t>
  </si>
  <si>
    <t>Zakup kontenera</t>
  </si>
  <si>
    <t>Razem dz. 926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</si>
</sst>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2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15" applyFont="1" applyFill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15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Font="1" applyBorder="1" applyAlignment="1">
      <alignment/>
    </xf>
    <xf numFmtId="164" fontId="0" fillId="0" borderId="1" xfId="15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164" fontId="0" fillId="0" borderId="1" xfId="15" applyFont="1" applyFill="1" applyBorder="1" applyAlignment="1" applyProtection="1">
      <alignment/>
      <protection/>
    </xf>
    <xf numFmtId="165" fontId="0" fillId="0" borderId="1" xfId="0" applyNumberFormat="1" applyFont="1" applyBorder="1" applyAlignment="1">
      <alignment/>
    </xf>
    <xf numFmtId="165" fontId="8" fillId="0" borderId="1" xfId="15" applyNumberFormat="1" applyFont="1" applyFill="1" applyBorder="1" applyAlignment="1" applyProtection="1">
      <alignment horizontal="center" vertical="center"/>
      <protection/>
    </xf>
    <xf numFmtId="165" fontId="8" fillId="0" borderId="1" xfId="15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164" fontId="4" fillId="0" borderId="1" xfId="15" applyFont="1" applyFill="1" applyBorder="1" applyAlignment="1" applyProtection="1">
      <alignment/>
      <protection/>
    </xf>
    <xf numFmtId="165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1" xfId="15" applyNumberFormat="1" applyFont="1" applyFill="1" applyBorder="1" applyAlignment="1" applyProtection="1">
      <alignment vertical="center"/>
      <protection/>
    </xf>
    <xf numFmtId="165" fontId="9" fillId="0" borderId="1" xfId="15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165" fontId="7" fillId="0" borderId="1" xfId="15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17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17" applyFont="1">
      <alignment/>
      <protection/>
    </xf>
    <xf numFmtId="0" fontId="13" fillId="2" borderId="1" xfId="17" applyFont="1" applyFill="1" applyBorder="1" applyAlignment="1">
      <alignment horizontal="center" vertical="center"/>
      <protection/>
    </xf>
    <xf numFmtId="0" fontId="13" fillId="2" borderId="1" xfId="17" applyFont="1" applyFill="1" applyBorder="1" applyAlignment="1">
      <alignment horizontal="center" vertical="center" wrapText="1"/>
      <protection/>
    </xf>
    <xf numFmtId="0" fontId="13" fillId="2" borderId="1" xfId="17" applyFont="1" applyFill="1" applyBorder="1" applyAlignment="1">
      <alignment horizontal="center" vertical="center" wrapText="1"/>
      <protection/>
    </xf>
    <xf numFmtId="0" fontId="14" fillId="0" borderId="1" xfId="17" applyFont="1" applyBorder="1" applyAlignment="1">
      <alignment horizontal="center" vertical="center"/>
      <protection/>
    </xf>
    <xf numFmtId="0" fontId="13" fillId="0" borderId="11" xfId="17" applyFont="1" applyBorder="1" applyAlignment="1">
      <alignment horizontal="center"/>
      <protection/>
    </xf>
    <xf numFmtId="0" fontId="13" fillId="0" borderId="1" xfId="17" applyFont="1" applyBorder="1" applyAlignment="1">
      <alignment wrapText="1"/>
      <protection/>
    </xf>
    <xf numFmtId="165" fontId="13" fillId="0" borderId="1" xfId="15" applyNumberFormat="1" applyFont="1" applyFill="1" applyBorder="1" applyAlignment="1" applyProtection="1">
      <alignment horizontal="center"/>
      <protection/>
    </xf>
    <xf numFmtId="164" fontId="13" fillId="0" borderId="1" xfId="15" applyFont="1" applyFill="1" applyBorder="1" applyAlignment="1" applyProtection="1">
      <alignment/>
      <protection/>
    </xf>
    <xf numFmtId="0" fontId="14" fillId="0" borderId="12" xfId="17" applyFont="1" applyBorder="1" applyAlignment="1">
      <alignment horizontal="center" vertical="center"/>
      <protection/>
    </xf>
    <xf numFmtId="0" fontId="14" fillId="0" borderId="1" xfId="17" applyFont="1" applyBorder="1">
      <alignment/>
      <protection/>
    </xf>
    <xf numFmtId="165" fontId="14" fillId="0" borderId="1" xfId="15" applyNumberFormat="1" applyFont="1" applyFill="1" applyBorder="1" applyAlignment="1" applyProtection="1">
      <alignment horizontal="left"/>
      <protection/>
    </xf>
    <xf numFmtId="165" fontId="14" fillId="0" borderId="1" xfId="15" applyNumberFormat="1" applyFont="1" applyFill="1" applyBorder="1" applyAlignment="1" applyProtection="1">
      <alignment horizontal="left" wrapText="1"/>
      <protection/>
    </xf>
    <xf numFmtId="165" fontId="14" fillId="0" borderId="1" xfId="15" applyNumberFormat="1" applyFont="1" applyFill="1" applyBorder="1" applyAlignment="1" applyProtection="1">
      <alignment/>
      <protection/>
    </xf>
    <xf numFmtId="164" fontId="14" fillId="0" borderId="1" xfId="15" applyFont="1" applyFill="1" applyBorder="1" applyAlignment="1" applyProtection="1">
      <alignment/>
      <protection/>
    </xf>
    <xf numFmtId="0" fontId="14" fillId="0" borderId="1" xfId="17" applyFont="1" applyBorder="1" applyAlignment="1">
      <alignment/>
      <protection/>
    </xf>
    <xf numFmtId="0" fontId="14" fillId="0" borderId="12" xfId="17" applyFont="1" applyBorder="1" applyAlignment="1">
      <alignment horizontal="center" vertical="center"/>
      <protection/>
    </xf>
    <xf numFmtId="0" fontId="14" fillId="0" borderId="1" xfId="17" applyFont="1" applyBorder="1" applyAlignment="1">
      <alignment horizontal="left"/>
      <protection/>
    </xf>
    <xf numFmtId="0" fontId="14" fillId="0" borderId="1" xfId="0" applyFont="1" applyBorder="1" applyAlignment="1">
      <alignment/>
    </xf>
    <xf numFmtId="164" fontId="14" fillId="0" borderId="13" xfId="15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horizontal="left"/>
    </xf>
    <xf numFmtId="0" fontId="13" fillId="0" borderId="14" xfId="17" applyFont="1" applyBorder="1" applyAlignment="1">
      <alignment/>
      <protection/>
    </xf>
    <xf numFmtId="0" fontId="13" fillId="0" borderId="3" xfId="17" applyFont="1" applyBorder="1" applyAlignment="1">
      <alignment/>
      <protection/>
    </xf>
    <xf numFmtId="0" fontId="13" fillId="0" borderId="2" xfId="17" applyFont="1" applyBorder="1" applyAlignment="1">
      <alignment horizontal="left"/>
      <protection/>
    </xf>
    <xf numFmtId="165" fontId="13" fillId="0" borderId="3" xfId="15" applyNumberFormat="1" applyFont="1" applyFill="1" applyBorder="1" applyAlignment="1" applyProtection="1">
      <alignment/>
      <protection/>
    </xf>
    <xf numFmtId="165" fontId="13" fillId="0" borderId="14" xfId="15" applyNumberFormat="1" applyFont="1" applyFill="1" applyBorder="1" applyAlignment="1" applyProtection="1">
      <alignment/>
      <protection/>
    </xf>
    <xf numFmtId="0" fontId="13" fillId="0" borderId="15" xfId="17" applyFont="1" applyBorder="1" applyAlignment="1">
      <alignment horizontal="center"/>
      <protection/>
    </xf>
    <xf numFmtId="0" fontId="13" fillId="0" borderId="1" xfId="17" applyFont="1" applyBorder="1" applyAlignment="1">
      <alignment horizontal="center"/>
      <protection/>
    </xf>
    <xf numFmtId="0" fontId="14" fillId="0" borderId="1" xfId="17" applyFont="1" applyBorder="1" applyAlignment="1">
      <alignment horizontal="center"/>
      <protection/>
    </xf>
    <xf numFmtId="164" fontId="14" fillId="0" borderId="1" xfId="15" applyFont="1" applyFill="1" applyBorder="1" applyAlignment="1" applyProtection="1">
      <alignment horizontal="center"/>
      <protection/>
    </xf>
    <xf numFmtId="165" fontId="14" fillId="0" borderId="1" xfId="15" applyNumberFormat="1" applyFont="1" applyFill="1" applyBorder="1" applyAlignment="1" applyProtection="1">
      <alignment horizontal="center"/>
      <protection/>
    </xf>
    <xf numFmtId="0" fontId="13" fillId="0" borderId="1" xfId="17" applyFont="1" applyBorder="1" applyAlignment="1">
      <alignment horizontal="center"/>
      <protection/>
    </xf>
    <xf numFmtId="165" fontId="13" fillId="0" borderId="1" xfId="15" applyNumberFormat="1" applyFont="1" applyFill="1" applyBorder="1" applyAlignment="1" applyProtection="1">
      <alignment/>
      <protection/>
    </xf>
    <xf numFmtId="0" fontId="14" fillId="0" borderId="15" xfId="17" applyFont="1" applyBorder="1" applyAlignment="1">
      <alignment horizontal="center"/>
      <protection/>
    </xf>
    <xf numFmtId="0" fontId="14" fillId="0" borderId="2" xfId="17" applyFont="1" applyBorder="1" applyAlignment="1">
      <alignment horizontal="left"/>
      <protection/>
    </xf>
    <xf numFmtId="165" fontId="14" fillId="0" borderId="14" xfId="15" applyNumberFormat="1" applyFont="1" applyFill="1" applyBorder="1" applyAlignment="1" applyProtection="1">
      <alignment horizontal="center"/>
      <protection/>
    </xf>
    <xf numFmtId="165" fontId="14" fillId="0" borderId="3" xfId="15" applyNumberFormat="1" applyFont="1" applyFill="1" applyBorder="1" applyAlignment="1" applyProtection="1">
      <alignment horizontal="center"/>
      <protection/>
    </xf>
    <xf numFmtId="0" fontId="14" fillId="0" borderId="14" xfId="17" applyFont="1" applyBorder="1" applyAlignment="1">
      <alignment horizontal="center"/>
      <protection/>
    </xf>
    <xf numFmtId="0" fontId="14" fillId="0" borderId="2" xfId="17" applyFont="1" applyBorder="1" applyAlignment="1">
      <alignment horizontal="center"/>
      <protection/>
    </xf>
    <xf numFmtId="164" fontId="14" fillId="0" borderId="2" xfId="15" applyFont="1" applyFill="1" applyBorder="1" applyAlignment="1" applyProtection="1">
      <alignment horizontal="center"/>
      <protection/>
    </xf>
    <xf numFmtId="0" fontId="15" fillId="0" borderId="0" xfId="17" applyFont="1" applyBorder="1" applyAlignment="1">
      <alignment horizontal="left"/>
      <protection/>
    </xf>
    <xf numFmtId="0" fontId="12" fillId="0" borderId="0" xfId="17" applyFont="1">
      <alignment/>
      <protection/>
    </xf>
    <xf numFmtId="0" fontId="4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4" fontId="18" fillId="0" borderId="1" xfId="15" applyFont="1" applyFill="1" applyBorder="1" applyAlignment="1" applyProtection="1">
      <alignment horizontal="center" vertical="center"/>
      <protection/>
    </xf>
    <xf numFmtId="164" fontId="18" fillId="0" borderId="1" xfId="15" applyFont="1" applyFill="1" applyBorder="1" applyAlignment="1" applyProtection="1">
      <alignment vertical="center"/>
      <protection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164" fontId="18" fillId="0" borderId="15" xfId="15" applyFont="1" applyFill="1" applyBorder="1" applyAlignment="1" applyProtection="1">
      <alignment vertical="center"/>
      <protection/>
    </xf>
    <xf numFmtId="0" fontId="18" fillId="0" borderId="15" xfId="0" applyFont="1" applyBorder="1" applyAlignment="1">
      <alignment vertical="center" wrapText="1"/>
    </xf>
    <xf numFmtId="164" fontId="18" fillId="0" borderId="17" xfId="15" applyFont="1" applyFill="1" applyBorder="1" applyAlignment="1" applyProtection="1">
      <alignment vertical="center"/>
      <protection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20" fillId="0" borderId="1" xfId="15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5" fontId="18" fillId="0" borderId="1" xfId="15" applyNumberFormat="1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5" fontId="19" fillId="0" borderId="1" xfId="15" applyNumberFormat="1" applyFont="1" applyFill="1" applyBorder="1" applyAlignment="1" applyProtection="1">
      <alignment horizontal="center" vertical="center"/>
      <protection/>
    </xf>
    <xf numFmtId="165" fontId="19" fillId="0" borderId="1" xfId="15" applyNumberFormat="1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165" fontId="18" fillId="0" borderId="15" xfId="15" applyNumberFormat="1" applyFont="1" applyFill="1" applyBorder="1" applyAlignment="1" applyProtection="1">
      <alignment horizontal="center" vertical="center"/>
      <protection/>
    </xf>
    <xf numFmtId="165" fontId="18" fillId="0" borderId="8" xfId="15" applyNumberFormat="1" applyFont="1" applyFill="1" applyBorder="1" applyAlignment="1" applyProtection="1">
      <alignment horizontal="center" vertical="center"/>
      <protection/>
    </xf>
    <xf numFmtId="165" fontId="18" fillId="0" borderId="6" xfId="15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8" fillId="0" borderId="1" xfId="0" applyFont="1" applyBorder="1" applyAlignment="1">
      <alignment horizontal="left" vertical="center" wrapText="1"/>
    </xf>
    <xf numFmtId="165" fontId="18" fillId="0" borderId="1" xfId="15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5" fontId="18" fillId="0" borderId="2" xfId="15" applyNumberFormat="1" applyFont="1" applyFill="1" applyBorder="1" applyAlignment="1" applyProtection="1">
      <alignment horizontal="center" vertical="center"/>
      <protection/>
    </xf>
    <xf numFmtId="165" fontId="18" fillId="0" borderId="3" xfId="15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49" fontId="18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justify" vertical="center" wrapText="1"/>
    </xf>
    <xf numFmtId="165" fontId="19" fillId="0" borderId="17" xfId="15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>
      <alignment horizontal="justify" vertical="center" wrapText="1"/>
    </xf>
    <xf numFmtId="165" fontId="18" fillId="0" borderId="17" xfId="15" applyNumberFormat="1" applyFont="1" applyFill="1" applyBorder="1" applyAlignment="1" applyProtection="1">
      <alignment horizontal="center" vertical="center"/>
      <protection/>
    </xf>
    <xf numFmtId="165" fontId="19" fillId="0" borderId="2" xfId="15" applyNumberFormat="1" applyFont="1" applyFill="1" applyBorder="1" applyAlignment="1" applyProtection="1">
      <alignment horizontal="center" vertical="center"/>
      <protection/>
    </xf>
    <xf numFmtId="165" fontId="19" fillId="0" borderId="3" xfId="15" applyNumberFormat="1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/>
    </xf>
    <xf numFmtId="165" fontId="18" fillId="0" borderId="2" xfId="15" applyNumberFormat="1" applyFont="1" applyFill="1" applyBorder="1" applyAlignment="1" applyProtection="1">
      <alignment vertical="center"/>
      <protection/>
    </xf>
    <xf numFmtId="165" fontId="18" fillId="0" borderId="3" xfId="15" applyNumberFormat="1" applyFont="1" applyFill="1" applyBorder="1" applyAlignment="1" applyProtection="1">
      <alignment vertical="center"/>
      <protection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justify" vertical="center" wrapText="1"/>
    </xf>
    <xf numFmtId="165" fontId="19" fillId="0" borderId="15" xfId="15" applyNumberFormat="1" applyFont="1" applyFill="1" applyBorder="1" applyAlignment="1" applyProtection="1">
      <alignment horizontal="center" vertical="center"/>
      <protection/>
    </xf>
    <xf numFmtId="165" fontId="19" fillId="0" borderId="15" xfId="15" applyNumberFormat="1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12" sqref="L12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52" t="s">
        <v>0</v>
      </c>
      <c r="J1" s="52"/>
      <c r="K1" s="1"/>
      <c r="L1" s="1"/>
    </row>
    <row r="2" spans="9:12" ht="12.75">
      <c r="I2" s="53" t="s">
        <v>1</v>
      </c>
      <c r="J2" s="53"/>
      <c r="K2" s="1"/>
      <c r="L2" s="1"/>
    </row>
    <row r="3" spans="9:12" ht="12.75">
      <c r="I3" s="52" t="s">
        <v>2</v>
      </c>
      <c r="J3" s="52"/>
      <c r="K3" s="1"/>
      <c r="L3" s="1"/>
    </row>
    <row r="4" spans="9:12" ht="12.75">
      <c r="I4" s="52" t="s">
        <v>3</v>
      </c>
      <c r="J4" s="52"/>
      <c r="K4" s="1"/>
      <c r="L4" s="1"/>
    </row>
    <row r="6" spans="1:12" ht="15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8" spans="1:12" ht="12.75">
      <c r="A8" s="3" t="s">
        <v>5</v>
      </c>
      <c r="B8" s="3"/>
      <c r="C8" s="3"/>
      <c r="D8" s="50" t="s">
        <v>6</v>
      </c>
      <c r="E8" s="50"/>
      <c r="F8" s="50"/>
      <c r="G8" s="50"/>
      <c r="H8" s="50"/>
      <c r="I8" s="51" t="s">
        <v>7</v>
      </c>
      <c r="J8" s="51"/>
      <c r="K8" s="1"/>
      <c r="L8" s="1"/>
    </row>
    <row r="9" spans="1:12" ht="12.75">
      <c r="A9" s="3" t="s">
        <v>8</v>
      </c>
      <c r="B9" s="3" t="s">
        <v>9</v>
      </c>
      <c r="C9" s="5" t="s">
        <v>10</v>
      </c>
      <c r="D9" s="50"/>
      <c r="E9" s="50"/>
      <c r="F9" s="50"/>
      <c r="G9" s="50"/>
      <c r="H9" s="50"/>
      <c r="I9" s="6" t="s">
        <v>11</v>
      </c>
      <c r="J9" s="6" t="s">
        <v>12</v>
      </c>
      <c r="K9" s="1"/>
      <c r="L9" s="1"/>
    </row>
    <row r="10" spans="1:10" ht="24.75" customHeight="1">
      <c r="A10" s="7">
        <v>750</v>
      </c>
      <c r="B10" s="8"/>
      <c r="C10" s="9"/>
      <c r="D10" s="46" t="s">
        <v>13</v>
      </c>
      <c r="E10" s="46"/>
      <c r="F10" s="46"/>
      <c r="G10" s="46"/>
      <c r="H10" s="9"/>
      <c r="I10" s="10">
        <f>SUM(I11)</f>
        <v>97944</v>
      </c>
      <c r="J10" s="10">
        <f>SUM(J11)</f>
        <v>0</v>
      </c>
    </row>
    <row r="11" spans="1:10" ht="24" customHeight="1">
      <c r="A11" s="11"/>
      <c r="B11" s="12">
        <v>75095</v>
      </c>
      <c r="C11" s="13"/>
      <c r="D11" s="48" t="s">
        <v>14</v>
      </c>
      <c r="E11" s="48"/>
      <c r="F11" s="48"/>
      <c r="G11" s="48"/>
      <c r="H11" s="13"/>
      <c r="I11" s="14">
        <f>SUM(I12:I13)</f>
        <v>97944</v>
      </c>
      <c r="J11" s="14">
        <f>SUM(J12:J13)</f>
        <v>0</v>
      </c>
    </row>
    <row r="12" spans="1:10" ht="83.25" customHeight="1">
      <c r="A12" s="15"/>
      <c r="B12" s="16"/>
      <c r="C12" s="17" t="s">
        <v>15</v>
      </c>
      <c r="D12" s="44" t="s">
        <v>16</v>
      </c>
      <c r="E12" s="44"/>
      <c r="F12" s="44"/>
      <c r="G12" s="44"/>
      <c r="H12" s="3"/>
      <c r="I12" s="18">
        <v>83252</v>
      </c>
      <c r="J12" s="18">
        <v>0</v>
      </c>
    </row>
    <row r="13" spans="1:10" ht="83.25" customHeight="1">
      <c r="A13" s="15"/>
      <c r="B13" s="19"/>
      <c r="C13" s="17" t="s">
        <v>17</v>
      </c>
      <c r="D13" s="44" t="s">
        <v>16</v>
      </c>
      <c r="E13" s="44"/>
      <c r="F13" s="44"/>
      <c r="G13" s="44"/>
      <c r="H13" s="3"/>
      <c r="I13" s="18">
        <v>14692</v>
      </c>
      <c r="J13" s="18">
        <v>0</v>
      </c>
    </row>
    <row r="14" spans="1:10" ht="24" customHeight="1">
      <c r="A14" s="7">
        <v>801</v>
      </c>
      <c r="B14" s="20"/>
      <c r="C14" s="21"/>
      <c r="D14" s="46" t="s">
        <v>18</v>
      </c>
      <c r="E14" s="46"/>
      <c r="F14" s="46"/>
      <c r="G14" s="46"/>
      <c r="H14" s="9"/>
      <c r="I14" s="10"/>
      <c r="J14" s="10">
        <f>SUM(J15)</f>
        <v>147933</v>
      </c>
    </row>
    <row r="15" spans="1:10" ht="20.25" customHeight="1">
      <c r="A15" s="15"/>
      <c r="B15" s="22">
        <v>80195</v>
      </c>
      <c r="C15" s="23"/>
      <c r="D15" s="47" t="s">
        <v>14</v>
      </c>
      <c r="E15" s="47"/>
      <c r="F15" s="47"/>
      <c r="G15" s="47"/>
      <c r="H15" s="3"/>
      <c r="I15" s="18"/>
      <c r="J15" s="14">
        <f>SUM(J16:J19)</f>
        <v>147933</v>
      </c>
    </row>
    <row r="16" spans="1:10" ht="75" customHeight="1">
      <c r="A16" s="15"/>
      <c r="B16" s="22"/>
      <c r="C16" s="17" t="s">
        <v>15</v>
      </c>
      <c r="D16" s="44" t="s">
        <v>16</v>
      </c>
      <c r="E16" s="44"/>
      <c r="F16" s="44"/>
      <c r="G16" s="44"/>
      <c r="H16" s="3"/>
      <c r="I16" s="18"/>
      <c r="J16" s="18">
        <v>124434.05</v>
      </c>
    </row>
    <row r="17" spans="1:10" ht="83.25" customHeight="1">
      <c r="A17" s="15"/>
      <c r="B17" s="24"/>
      <c r="C17" s="17" t="s">
        <v>17</v>
      </c>
      <c r="D17" s="44" t="s">
        <v>16</v>
      </c>
      <c r="E17" s="44"/>
      <c r="F17" s="44"/>
      <c r="G17" s="44"/>
      <c r="H17" s="3"/>
      <c r="I17" s="18"/>
      <c r="J17" s="18">
        <v>21958.95</v>
      </c>
    </row>
    <row r="18" spans="1:10" ht="83.25" customHeight="1">
      <c r="A18" s="15"/>
      <c r="B18" s="24"/>
      <c r="C18" s="17" t="s">
        <v>19</v>
      </c>
      <c r="D18" s="44" t="s">
        <v>16</v>
      </c>
      <c r="E18" s="44"/>
      <c r="F18" s="44"/>
      <c r="G18" s="44"/>
      <c r="H18" s="3"/>
      <c r="I18" s="18"/>
      <c r="J18" s="18">
        <v>1309</v>
      </c>
    </row>
    <row r="19" spans="1:10" ht="83.25" customHeight="1">
      <c r="A19" s="25"/>
      <c r="B19" s="19"/>
      <c r="C19" s="17" t="s">
        <v>20</v>
      </c>
      <c r="D19" s="44" t="s">
        <v>16</v>
      </c>
      <c r="E19" s="44"/>
      <c r="F19" s="44"/>
      <c r="G19" s="44"/>
      <c r="H19" s="3"/>
      <c r="I19" s="18"/>
      <c r="J19" s="18">
        <v>231</v>
      </c>
    </row>
    <row r="20" spans="1:10" ht="25.5" customHeight="1">
      <c r="A20" s="7">
        <v>921</v>
      </c>
      <c r="B20" s="8"/>
      <c r="C20" s="9"/>
      <c r="D20" s="46" t="s">
        <v>21</v>
      </c>
      <c r="E20" s="46"/>
      <c r="F20" s="46"/>
      <c r="G20" s="46"/>
      <c r="H20" s="9"/>
      <c r="I20" s="10">
        <f>SUM(I21)</f>
        <v>49989</v>
      </c>
      <c r="J20" s="10">
        <f>SUM(J21)</f>
        <v>0</v>
      </c>
    </row>
    <row r="21" spans="1:10" ht="15.75" customHeight="1">
      <c r="A21" s="26"/>
      <c r="B21" s="12">
        <v>92195</v>
      </c>
      <c r="C21" s="13"/>
      <c r="D21" s="47" t="s">
        <v>14</v>
      </c>
      <c r="E21" s="47"/>
      <c r="F21" s="47"/>
      <c r="G21" s="47"/>
      <c r="H21" s="13"/>
      <c r="I21" s="14">
        <f>SUM(I22:I25)</f>
        <v>49989</v>
      </c>
      <c r="J21" s="14">
        <f>SUM(J22:J25)</f>
        <v>0</v>
      </c>
    </row>
    <row r="22" spans="1:10" ht="77.25" customHeight="1">
      <c r="A22" s="15"/>
      <c r="B22" s="16"/>
      <c r="C22" s="17" t="s">
        <v>15</v>
      </c>
      <c r="D22" s="44" t="s">
        <v>16</v>
      </c>
      <c r="E22" s="44"/>
      <c r="F22" s="44"/>
      <c r="G22" s="44"/>
      <c r="H22" s="3"/>
      <c r="I22" s="18">
        <v>41182</v>
      </c>
      <c r="J22" s="18">
        <v>0</v>
      </c>
    </row>
    <row r="23" spans="1:10" ht="76.5" customHeight="1">
      <c r="A23" s="15"/>
      <c r="B23" s="24"/>
      <c r="C23" s="17" t="s">
        <v>17</v>
      </c>
      <c r="D23" s="44" t="s">
        <v>16</v>
      </c>
      <c r="E23" s="44"/>
      <c r="F23" s="44"/>
      <c r="G23" s="44"/>
      <c r="H23" s="3"/>
      <c r="I23" s="18">
        <v>7267</v>
      </c>
      <c r="J23" s="18">
        <v>0</v>
      </c>
    </row>
    <row r="24" spans="1:10" ht="80.25" customHeight="1">
      <c r="A24" s="15"/>
      <c r="B24" s="24"/>
      <c r="C24" s="3">
        <v>6207</v>
      </c>
      <c r="D24" s="44" t="s">
        <v>16</v>
      </c>
      <c r="E24" s="44"/>
      <c r="F24" s="44"/>
      <c r="G24" s="44"/>
      <c r="H24" s="3"/>
      <c r="I24" s="18">
        <v>1309</v>
      </c>
      <c r="J24" s="18">
        <v>0</v>
      </c>
    </row>
    <row r="25" spans="1:10" ht="74.25" customHeight="1">
      <c r="A25" s="15"/>
      <c r="B25" s="27"/>
      <c r="C25" s="3">
        <v>6209</v>
      </c>
      <c r="D25" s="44" t="s">
        <v>16</v>
      </c>
      <c r="E25" s="44"/>
      <c r="F25" s="44"/>
      <c r="G25" s="44"/>
      <c r="H25" s="13"/>
      <c r="I25" s="18">
        <v>231</v>
      </c>
      <c r="J25" s="18">
        <v>0</v>
      </c>
    </row>
    <row r="26" spans="1:10" ht="12.75">
      <c r="A26" s="7"/>
      <c r="B26" s="8"/>
      <c r="C26" s="9"/>
      <c r="D26" s="45" t="s">
        <v>22</v>
      </c>
      <c r="E26" s="45"/>
      <c r="F26" s="45"/>
      <c r="G26" s="45"/>
      <c r="H26" s="9"/>
      <c r="I26" s="10">
        <f>SUM(I10+I20)</f>
        <v>147933</v>
      </c>
      <c r="J26" s="10">
        <f>SUM(J14)</f>
        <v>147933</v>
      </c>
    </row>
    <row r="30" ht="12.75">
      <c r="J30" t="s">
        <v>26</v>
      </c>
    </row>
    <row r="31" ht="12.75">
      <c r="J31" t="s">
        <v>27</v>
      </c>
    </row>
    <row r="32" ht="12.75">
      <c r="J32" t="s">
        <v>25</v>
      </c>
    </row>
  </sheetData>
  <sheetProtection selectLockedCells="1" selectUnlockedCells="1"/>
  <mergeCells count="24">
    <mergeCell ref="I1:J1"/>
    <mergeCell ref="I2:J2"/>
    <mergeCell ref="I3:J3"/>
    <mergeCell ref="I4:J4"/>
    <mergeCell ref="A6:J6"/>
    <mergeCell ref="D8:H9"/>
    <mergeCell ref="I8:J8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73">
      <selection activeCell="M24" sqref="M24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28125" style="0" customWidth="1"/>
    <col min="10" max="10" width="15.140625" style="0" customWidth="1"/>
  </cols>
  <sheetData>
    <row r="1" spans="9:12" ht="12.75">
      <c r="I1" s="52" t="s">
        <v>28</v>
      </c>
      <c r="J1" s="52"/>
      <c r="K1" s="1"/>
      <c r="L1" s="1"/>
    </row>
    <row r="2" spans="9:12" ht="12.75">
      <c r="I2" s="52" t="s">
        <v>1</v>
      </c>
      <c r="J2" s="52"/>
      <c r="K2" s="1"/>
      <c r="L2" s="1"/>
    </row>
    <row r="3" spans="9:12" ht="12.75">
      <c r="I3" s="52" t="s">
        <v>2</v>
      </c>
      <c r="J3" s="52"/>
      <c r="K3" s="1"/>
      <c r="L3" s="1"/>
    </row>
    <row r="4" spans="9:12" ht="12.75">
      <c r="I4" s="52" t="s">
        <v>3</v>
      </c>
      <c r="J4" s="52"/>
      <c r="K4" s="1"/>
      <c r="L4" s="1"/>
    </row>
    <row r="6" spans="1:12" ht="15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2"/>
      <c r="L6" s="2"/>
    </row>
    <row r="8" spans="1:12" ht="12.75">
      <c r="A8" s="3" t="s">
        <v>5</v>
      </c>
      <c r="B8" s="3"/>
      <c r="C8" s="3"/>
      <c r="D8" s="50" t="s">
        <v>6</v>
      </c>
      <c r="E8" s="50"/>
      <c r="F8" s="50"/>
      <c r="G8" s="50"/>
      <c r="H8" s="50"/>
      <c r="I8" s="51" t="s">
        <v>7</v>
      </c>
      <c r="J8" s="51"/>
      <c r="K8" s="1"/>
      <c r="L8" s="1"/>
    </row>
    <row r="9" spans="1:12" ht="12.75">
      <c r="A9" s="3" t="s">
        <v>8</v>
      </c>
      <c r="B9" s="3" t="s">
        <v>9</v>
      </c>
      <c r="C9" s="5" t="s">
        <v>10</v>
      </c>
      <c r="D9" s="50"/>
      <c r="E9" s="50"/>
      <c r="F9" s="50"/>
      <c r="G9" s="50"/>
      <c r="H9" s="50"/>
      <c r="I9" s="6" t="s">
        <v>11</v>
      </c>
      <c r="J9" s="6" t="s">
        <v>12</v>
      </c>
      <c r="K9" s="1"/>
      <c r="L9" s="1"/>
    </row>
    <row r="10" spans="1:12" ht="12.75">
      <c r="A10" s="7">
        <v>600</v>
      </c>
      <c r="B10" s="8"/>
      <c r="C10" s="4"/>
      <c r="D10" s="45" t="s">
        <v>30</v>
      </c>
      <c r="E10" s="45"/>
      <c r="F10" s="45"/>
      <c r="G10" s="45"/>
      <c r="H10" s="4"/>
      <c r="I10" s="10">
        <f>SUM(I11)</f>
        <v>16000</v>
      </c>
      <c r="J10" s="6"/>
      <c r="K10" s="1"/>
      <c r="L10" s="1"/>
    </row>
    <row r="11" spans="1:12" ht="12.75">
      <c r="A11" s="29"/>
      <c r="B11" s="12">
        <v>60016</v>
      </c>
      <c r="C11" s="30"/>
      <c r="D11" s="48" t="s">
        <v>31</v>
      </c>
      <c r="E11" s="48"/>
      <c r="F11" s="48"/>
      <c r="G11" s="48"/>
      <c r="H11" s="30"/>
      <c r="I11" s="14">
        <f>SUM(I12)</f>
        <v>16000</v>
      </c>
      <c r="J11" s="31"/>
      <c r="K11" s="1"/>
      <c r="L11" s="1"/>
    </row>
    <row r="12" spans="1:12" ht="12.75" customHeight="1">
      <c r="A12" s="29"/>
      <c r="B12" s="32"/>
      <c r="C12" s="5">
        <v>6050</v>
      </c>
      <c r="D12" s="44" t="s">
        <v>32</v>
      </c>
      <c r="E12" s="44"/>
      <c r="F12" s="44"/>
      <c r="G12" s="44"/>
      <c r="H12" s="4"/>
      <c r="I12" s="33">
        <v>16000</v>
      </c>
      <c r="J12" s="6"/>
      <c r="K12" s="1"/>
      <c r="L12" s="1"/>
    </row>
    <row r="13" spans="1:12" ht="12.75">
      <c r="A13" s="7">
        <v>750</v>
      </c>
      <c r="B13" s="32"/>
      <c r="C13" s="5"/>
      <c r="D13" s="45" t="s">
        <v>13</v>
      </c>
      <c r="E13" s="45"/>
      <c r="F13" s="45"/>
      <c r="G13" s="45"/>
      <c r="H13" s="4"/>
      <c r="I13" s="33">
        <f>SUM(I14)</f>
        <v>97944</v>
      </c>
      <c r="J13" s="34">
        <f>SUM(J14)</f>
        <v>0</v>
      </c>
      <c r="K13" s="1"/>
      <c r="L13" s="1"/>
    </row>
    <row r="14" spans="1:12" ht="12.75">
      <c r="A14" s="37"/>
      <c r="B14" s="12">
        <v>75095</v>
      </c>
      <c r="C14" s="30"/>
      <c r="D14" s="48" t="s">
        <v>14</v>
      </c>
      <c r="E14" s="48"/>
      <c r="F14" s="48"/>
      <c r="G14" s="48"/>
      <c r="H14" s="30"/>
      <c r="I14" s="38">
        <f>SUM(I15:I30)</f>
        <v>97944</v>
      </c>
      <c r="J14" s="39">
        <f>SUM(J15:J30)</f>
        <v>0</v>
      </c>
      <c r="K14" s="1"/>
      <c r="L14" s="1"/>
    </row>
    <row r="15" spans="1:12" ht="12.75">
      <c r="A15" s="15"/>
      <c r="B15" s="22"/>
      <c r="C15" s="40">
        <v>4117</v>
      </c>
      <c r="D15" s="54" t="s">
        <v>33</v>
      </c>
      <c r="E15" s="54"/>
      <c r="F15" s="54"/>
      <c r="G15" s="54"/>
      <c r="H15" s="30"/>
      <c r="I15" s="38">
        <v>2732</v>
      </c>
      <c r="J15" s="39">
        <v>0</v>
      </c>
      <c r="K15" s="1"/>
      <c r="L15" s="1"/>
    </row>
    <row r="16" spans="1:12" ht="12.75">
      <c r="A16" s="15"/>
      <c r="B16" s="41"/>
      <c r="C16" s="40">
        <v>4119</v>
      </c>
      <c r="D16" s="54" t="s">
        <v>33</v>
      </c>
      <c r="E16" s="54"/>
      <c r="F16" s="54"/>
      <c r="G16" s="54"/>
      <c r="H16" s="30"/>
      <c r="I16" s="38">
        <v>482</v>
      </c>
      <c r="J16" s="39">
        <v>0</v>
      </c>
      <c r="K16" s="1"/>
      <c r="L16" s="1"/>
    </row>
    <row r="17" spans="1:12" ht="12.75">
      <c r="A17" s="15"/>
      <c r="B17" s="41"/>
      <c r="C17" s="40">
        <v>4127</v>
      </c>
      <c r="D17" s="54" t="s">
        <v>34</v>
      </c>
      <c r="E17" s="54"/>
      <c r="F17" s="54"/>
      <c r="G17" s="54"/>
      <c r="H17" s="30"/>
      <c r="I17" s="38">
        <v>445</v>
      </c>
      <c r="J17" s="39">
        <v>0</v>
      </c>
      <c r="K17" s="1"/>
      <c r="L17" s="1"/>
    </row>
    <row r="18" spans="1:12" ht="12.75">
      <c r="A18" s="15"/>
      <c r="B18" s="41"/>
      <c r="C18" s="40">
        <v>4129</v>
      </c>
      <c r="D18" s="54" t="s">
        <v>34</v>
      </c>
      <c r="E18" s="54"/>
      <c r="F18" s="54"/>
      <c r="G18" s="54"/>
      <c r="H18" s="30"/>
      <c r="I18" s="38">
        <v>79</v>
      </c>
      <c r="J18" s="39">
        <v>0</v>
      </c>
      <c r="K18" s="1"/>
      <c r="L18" s="1"/>
    </row>
    <row r="19" spans="1:12" ht="12.75">
      <c r="A19" s="15"/>
      <c r="B19" s="41"/>
      <c r="C19" s="40">
        <v>4177</v>
      </c>
      <c r="D19" s="54" t="s">
        <v>35</v>
      </c>
      <c r="E19" s="54"/>
      <c r="F19" s="54"/>
      <c r="G19" s="54"/>
      <c r="H19" s="30"/>
      <c r="I19" s="38">
        <v>18073</v>
      </c>
      <c r="J19" s="39">
        <v>0</v>
      </c>
      <c r="K19" s="1"/>
      <c r="L19" s="1"/>
    </row>
    <row r="20" spans="1:12" ht="12.75">
      <c r="A20" s="15"/>
      <c r="B20" s="41"/>
      <c r="C20" s="40">
        <v>4179</v>
      </c>
      <c r="D20" s="54" t="s">
        <v>35</v>
      </c>
      <c r="E20" s="54"/>
      <c r="F20" s="54"/>
      <c r="G20" s="54"/>
      <c r="H20" s="30"/>
      <c r="I20" s="38">
        <v>3189</v>
      </c>
      <c r="J20" s="39">
        <v>0</v>
      </c>
      <c r="K20" s="1"/>
      <c r="L20" s="1"/>
    </row>
    <row r="21" spans="1:12" ht="12.75">
      <c r="A21" s="15"/>
      <c r="B21" s="41"/>
      <c r="C21" s="40">
        <v>4217</v>
      </c>
      <c r="D21" s="54" t="s">
        <v>36</v>
      </c>
      <c r="E21" s="54"/>
      <c r="F21" s="54"/>
      <c r="G21" s="54"/>
      <c r="H21" s="30"/>
      <c r="I21" s="38">
        <v>612</v>
      </c>
      <c r="J21" s="39">
        <v>0</v>
      </c>
      <c r="K21" s="1"/>
      <c r="L21" s="1"/>
    </row>
    <row r="22" spans="1:12" ht="12.75">
      <c r="A22" s="15"/>
      <c r="B22" s="41"/>
      <c r="C22" s="40">
        <v>4219</v>
      </c>
      <c r="D22" s="54" t="s">
        <v>36</v>
      </c>
      <c r="E22" s="54"/>
      <c r="F22" s="54"/>
      <c r="G22" s="54"/>
      <c r="H22" s="30"/>
      <c r="I22" s="38">
        <v>108</v>
      </c>
      <c r="J22" s="39">
        <v>0</v>
      </c>
      <c r="K22" s="1"/>
      <c r="L22" s="1"/>
    </row>
    <row r="23" spans="1:12" ht="12.75">
      <c r="A23" s="15"/>
      <c r="B23" s="41"/>
      <c r="C23" s="40">
        <v>4287</v>
      </c>
      <c r="D23" s="54" t="s">
        <v>37</v>
      </c>
      <c r="E23" s="54"/>
      <c r="F23" s="54"/>
      <c r="G23" s="54"/>
      <c r="H23" s="30"/>
      <c r="I23" s="38">
        <v>2380</v>
      </c>
      <c r="J23" s="39">
        <v>0</v>
      </c>
      <c r="K23" s="1"/>
      <c r="L23" s="1"/>
    </row>
    <row r="24" spans="1:12" ht="12.75">
      <c r="A24" s="15"/>
      <c r="B24" s="41"/>
      <c r="C24" s="40">
        <v>4289</v>
      </c>
      <c r="D24" s="54" t="s">
        <v>37</v>
      </c>
      <c r="E24" s="54"/>
      <c r="F24" s="54"/>
      <c r="G24" s="54"/>
      <c r="H24" s="30"/>
      <c r="I24" s="38">
        <v>420</v>
      </c>
      <c r="J24" s="39">
        <v>0</v>
      </c>
      <c r="K24" s="1"/>
      <c r="L24" s="1"/>
    </row>
    <row r="25" spans="1:12" ht="12.75">
      <c r="A25" s="15"/>
      <c r="B25" s="41"/>
      <c r="C25" s="40">
        <v>4307</v>
      </c>
      <c r="D25" s="54" t="s">
        <v>38</v>
      </c>
      <c r="E25" s="54"/>
      <c r="F25" s="54"/>
      <c r="G25" s="54"/>
      <c r="H25" s="30"/>
      <c r="I25" s="38">
        <v>53604</v>
      </c>
      <c r="J25" s="39">
        <v>0</v>
      </c>
      <c r="K25" s="1"/>
      <c r="L25" s="1"/>
    </row>
    <row r="26" spans="1:12" ht="12.75">
      <c r="A26" s="15"/>
      <c r="B26" s="41"/>
      <c r="C26" s="40">
        <v>4309</v>
      </c>
      <c r="D26" s="54" t="s">
        <v>38</v>
      </c>
      <c r="E26" s="54"/>
      <c r="F26" s="54"/>
      <c r="G26" s="54"/>
      <c r="H26" s="30"/>
      <c r="I26" s="38">
        <v>9460</v>
      </c>
      <c r="J26" s="39">
        <v>0</v>
      </c>
      <c r="K26" s="1"/>
      <c r="L26" s="1"/>
    </row>
    <row r="27" spans="1:12" ht="12.75">
      <c r="A27" s="15"/>
      <c r="B27" s="41"/>
      <c r="C27" s="40">
        <v>4437</v>
      </c>
      <c r="D27" s="54" t="s">
        <v>39</v>
      </c>
      <c r="E27" s="54"/>
      <c r="F27" s="54"/>
      <c r="G27" s="54"/>
      <c r="H27" s="30"/>
      <c r="I27" s="38">
        <v>4896</v>
      </c>
      <c r="J27" s="39">
        <v>0</v>
      </c>
      <c r="K27" s="1"/>
      <c r="L27" s="1"/>
    </row>
    <row r="28" spans="1:12" ht="12.75">
      <c r="A28" s="15"/>
      <c r="B28" s="41"/>
      <c r="C28" s="40">
        <v>4439</v>
      </c>
      <c r="D28" s="54" t="s">
        <v>39</v>
      </c>
      <c r="E28" s="54"/>
      <c r="F28" s="54"/>
      <c r="G28" s="54"/>
      <c r="H28" s="30"/>
      <c r="I28" s="38">
        <v>864</v>
      </c>
      <c r="J28" s="39">
        <v>0</v>
      </c>
      <c r="K28" s="1"/>
      <c r="L28" s="1"/>
    </row>
    <row r="29" spans="1:12" ht="26.25" customHeight="1">
      <c r="A29" s="15"/>
      <c r="B29" s="41"/>
      <c r="C29" s="40">
        <v>4757</v>
      </c>
      <c r="D29" s="44" t="s">
        <v>40</v>
      </c>
      <c r="E29" s="44"/>
      <c r="F29" s="44"/>
      <c r="G29" s="44"/>
      <c r="H29" s="30"/>
      <c r="I29" s="38">
        <v>510</v>
      </c>
      <c r="J29" s="39">
        <v>0</v>
      </c>
      <c r="K29" s="1"/>
      <c r="L29" s="1"/>
    </row>
    <row r="30" spans="1:12" ht="27" customHeight="1">
      <c r="A30" s="15"/>
      <c r="B30" s="27"/>
      <c r="C30" s="40">
        <v>4759</v>
      </c>
      <c r="D30" s="44" t="s">
        <v>40</v>
      </c>
      <c r="E30" s="44"/>
      <c r="F30" s="44"/>
      <c r="G30" s="44"/>
      <c r="H30" s="30"/>
      <c r="I30" s="38">
        <v>90</v>
      </c>
      <c r="J30" s="39">
        <v>0</v>
      </c>
      <c r="K30" s="1"/>
      <c r="L30" s="1"/>
    </row>
    <row r="31" spans="1:12" ht="14.25" customHeight="1">
      <c r="A31" s="7">
        <v>801</v>
      </c>
      <c r="B31" s="12"/>
      <c r="C31" s="28"/>
      <c r="D31" s="46" t="s">
        <v>18</v>
      </c>
      <c r="E31" s="46"/>
      <c r="F31" s="46"/>
      <c r="G31" s="46"/>
      <c r="H31" s="30"/>
      <c r="I31" s="31"/>
      <c r="J31" s="10">
        <f>SUM(J32)</f>
        <v>147933</v>
      </c>
      <c r="K31" s="1"/>
      <c r="L31" s="1"/>
    </row>
    <row r="32" spans="1:12" ht="13.5" customHeight="1">
      <c r="A32" s="15"/>
      <c r="B32" s="12">
        <v>80195</v>
      </c>
      <c r="C32" s="40"/>
      <c r="D32" s="47" t="s">
        <v>14</v>
      </c>
      <c r="E32" s="47"/>
      <c r="F32" s="47"/>
      <c r="G32" s="47"/>
      <c r="H32" s="30"/>
      <c r="I32" s="31"/>
      <c r="J32" s="14">
        <f>SUM(J33:J50)</f>
        <v>147933</v>
      </c>
      <c r="K32" s="1"/>
      <c r="L32" s="1"/>
    </row>
    <row r="33" spans="1:12" ht="15" customHeight="1">
      <c r="A33" s="15"/>
      <c r="B33" s="22"/>
      <c r="C33" s="40">
        <v>4117</v>
      </c>
      <c r="D33" s="54" t="s">
        <v>33</v>
      </c>
      <c r="E33" s="54"/>
      <c r="F33" s="54"/>
      <c r="G33" s="54"/>
      <c r="H33" s="30"/>
      <c r="I33" s="31"/>
      <c r="J33" s="38">
        <v>5136.55</v>
      </c>
      <c r="K33" s="1"/>
      <c r="L33" s="1"/>
    </row>
    <row r="34" spans="1:12" ht="13.5" customHeight="1">
      <c r="A34" s="15"/>
      <c r="B34" s="41"/>
      <c r="C34" s="40">
        <v>4119</v>
      </c>
      <c r="D34" s="54" t="s">
        <v>33</v>
      </c>
      <c r="E34" s="54"/>
      <c r="F34" s="54"/>
      <c r="G34" s="54"/>
      <c r="H34" s="30"/>
      <c r="I34" s="31"/>
      <c r="J34" s="38">
        <v>906.45</v>
      </c>
      <c r="K34" s="1"/>
      <c r="L34" s="1"/>
    </row>
    <row r="35" spans="1:12" ht="15.75" customHeight="1">
      <c r="A35" s="15"/>
      <c r="B35" s="41"/>
      <c r="C35" s="40">
        <v>4127</v>
      </c>
      <c r="D35" s="54" t="s">
        <v>34</v>
      </c>
      <c r="E35" s="54"/>
      <c r="F35" s="54"/>
      <c r="G35" s="54"/>
      <c r="H35" s="30"/>
      <c r="I35" s="31"/>
      <c r="J35" s="38">
        <v>835.55</v>
      </c>
      <c r="K35" s="1"/>
      <c r="L35" s="1"/>
    </row>
    <row r="36" spans="1:12" ht="15" customHeight="1">
      <c r="A36" s="15"/>
      <c r="B36" s="41"/>
      <c r="C36" s="40">
        <v>4129</v>
      </c>
      <c r="D36" s="54" t="s">
        <v>34</v>
      </c>
      <c r="E36" s="54"/>
      <c r="F36" s="54"/>
      <c r="G36" s="54"/>
      <c r="H36" s="30"/>
      <c r="I36" s="31"/>
      <c r="J36" s="38">
        <v>147.45</v>
      </c>
      <c r="K36" s="1"/>
      <c r="L36" s="1"/>
    </row>
    <row r="37" spans="1:12" ht="15" customHeight="1">
      <c r="A37" s="15"/>
      <c r="B37" s="41"/>
      <c r="C37" s="40">
        <v>4177</v>
      </c>
      <c r="D37" s="54" t="s">
        <v>35</v>
      </c>
      <c r="E37" s="54"/>
      <c r="F37" s="54"/>
      <c r="G37" s="54"/>
      <c r="H37" s="30"/>
      <c r="I37" s="31"/>
      <c r="J37" s="38">
        <v>47849.9</v>
      </c>
      <c r="K37" s="1"/>
      <c r="L37" s="1"/>
    </row>
    <row r="38" spans="1:12" ht="15" customHeight="1">
      <c r="A38" s="15"/>
      <c r="B38" s="41"/>
      <c r="C38" s="40">
        <v>4179</v>
      </c>
      <c r="D38" s="54" t="s">
        <v>35</v>
      </c>
      <c r="E38" s="54"/>
      <c r="F38" s="54"/>
      <c r="G38" s="54"/>
      <c r="H38" s="30"/>
      <c r="I38" s="31"/>
      <c r="J38" s="38">
        <v>8444.1</v>
      </c>
      <c r="K38" s="1"/>
      <c r="L38" s="1"/>
    </row>
    <row r="39" spans="1:12" ht="15.75" customHeight="1">
      <c r="A39" s="15"/>
      <c r="B39" s="41"/>
      <c r="C39" s="40">
        <v>4217</v>
      </c>
      <c r="D39" s="54" t="s">
        <v>36</v>
      </c>
      <c r="E39" s="54"/>
      <c r="F39" s="54"/>
      <c r="G39" s="54"/>
      <c r="H39" s="30"/>
      <c r="I39" s="31"/>
      <c r="J39" s="38">
        <v>1547</v>
      </c>
      <c r="K39" s="1"/>
      <c r="L39" s="1"/>
    </row>
    <row r="40" spans="1:12" ht="13.5" customHeight="1">
      <c r="A40" s="15"/>
      <c r="B40" s="41"/>
      <c r="C40" s="40">
        <v>4219</v>
      </c>
      <c r="D40" s="54" t="s">
        <v>36</v>
      </c>
      <c r="E40" s="54"/>
      <c r="F40" s="54"/>
      <c r="G40" s="54"/>
      <c r="H40" s="30"/>
      <c r="I40" s="31"/>
      <c r="J40" s="38">
        <v>273</v>
      </c>
      <c r="K40" s="1"/>
      <c r="L40" s="1"/>
    </row>
    <row r="41" spans="1:12" ht="14.25" customHeight="1">
      <c r="A41" s="15"/>
      <c r="B41" s="41"/>
      <c r="C41" s="40">
        <v>4287</v>
      </c>
      <c r="D41" s="54" t="s">
        <v>37</v>
      </c>
      <c r="E41" s="54"/>
      <c r="F41" s="54"/>
      <c r="G41" s="54"/>
      <c r="H41" s="30"/>
      <c r="I41" s="31"/>
      <c r="J41" s="38">
        <v>2380</v>
      </c>
      <c r="K41" s="1"/>
      <c r="L41" s="1"/>
    </row>
    <row r="42" spans="1:12" ht="11.25" customHeight="1">
      <c r="A42" s="15"/>
      <c r="B42" s="41"/>
      <c r="C42" s="40">
        <v>4289</v>
      </c>
      <c r="D42" s="54" t="s">
        <v>37</v>
      </c>
      <c r="E42" s="54"/>
      <c r="F42" s="54"/>
      <c r="G42" s="54"/>
      <c r="H42" s="30"/>
      <c r="I42" s="31"/>
      <c r="J42" s="38">
        <v>420</v>
      </c>
      <c r="K42" s="1"/>
      <c r="L42" s="1"/>
    </row>
    <row r="43" spans="1:12" ht="15.75" customHeight="1">
      <c r="A43" s="15"/>
      <c r="B43" s="41"/>
      <c r="C43" s="40">
        <v>4307</v>
      </c>
      <c r="D43" s="54" t="s">
        <v>38</v>
      </c>
      <c r="E43" s="54"/>
      <c r="F43" s="54"/>
      <c r="G43" s="54"/>
      <c r="H43" s="30"/>
      <c r="I43" s="31"/>
      <c r="J43" s="38">
        <v>60667.05</v>
      </c>
      <c r="K43" s="1"/>
      <c r="L43" s="1"/>
    </row>
    <row r="44" spans="1:12" ht="18.75" customHeight="1">
      <c r="A44" s="15"/>
      <c r="B44" s="41"/>
      <c r="C44" s="40">
        <v>4309</v>
      </c>
      <c r="D44" s="54" t="s">
        <v>38</v>
      </c>
      <c r="E44" s="54"/>
      <c r="F44" s="54"/>
      <c r="G44" s="54"/>
      <c r="H44" s="30"/>
      <c r="I44" s="31"/>
      <c r="J44" s="38">
        <v>10705.95</v>
      </c>
      <c r="K44" s="1"/>
      <c r="L44" s="1"/>
    </row>
    <row r="45" spans="1:12" ht="15.75" customHeight="1">
      <c r="A45" s="15"/>
      <c r="B45" s="41"/>
      <c r="C45" s="40">
        <v>4437</v>
      </c>
      <c r="D45" s="54" t="s">
        <v>39</v>
      </c>
      <c r="E45" s="54"/>
      <c r="F45" s="54"/>
      <c r="G45" s="54"/>
      <c r="H45" s="30"/>
      <c r="I45" s="31"/>
      <c r="J45" s="38">
        <v>5168</v>
      </c>
      <c r="K45" s="1"/>
      <c r="L45" s="1"/>
    </row>
    <row r="46" spans="1:12" ht="12" customHeight="1">
      <c r="A46" s="15"/>
      <c r="B46" s="41"/>
      <c r="C46" s="40">
        <v>4439</v>
      </c>
      <c r="D46" s="54" t="s">
        <v>39</v>
      </c>
      <c r="E46" s="54"/>
      <c r="F46" s="54"/>
      <c r="G46" s="54"/>
      <c r="H46" s="30"/>
      <c r="I46" s="31"/>
      <c r="J46" s="38">
        <v>912</v>
      </c>
      <c r="K46" s="1"/>
      <c r="L46" s="1"/>
    </row>
    <row r="47" spans="1:12" ht="27" customHeight="1">
      <c r="A47" s="15"/>
      <c r="B47" s="41"/>
      <c r="C47" s="40">
        <v>4757</v>
      </c>
      <c r="D47" s="44" t="s">
        <v>40</v>
      </c>
      <c r="E47" s="44"/>
      <c r="F47" s="44"/>
      <c r="G47" s="44"/>
      <c r="H47" s="30"/>
      <c r="I47" s="31"/>
      <c r="J47" s="38">
        <v>850</v>
      </c>
      <c r="K47" s="1"/>
      <c r="L47" s="1"/>
    </row>
    <row r="48" spans="1:12" ht="27" customHeight="1">
      <c r="A48" s="25"/>
      <c r="B48" s="27"/>
      <c r="C48" s="40">
        <v>4759</v>
      </c>
      <c r="D48" s="44" t="s">
        <v>40</v>
      </c>
      <c r="E48" s="44"/>
      <c r="F48" s="44"/>
      <c r="G48" s="44"/>
      <c r="H48" s="30"/>
      <c r="I48" s="31"/>
      <c r="J48" s="38">
        <v>150</v>
      </c>
      <c r="K48" s="1"/>
      <c r="L48" s="1"/>
    </row>
    <row r="49" spans="1:12" ht="27" customHeight="1">
      <c r="A49" s="37"/>
      <c r="B49" s="22"/>
      <c r="C49" s="5">
        <v>6067</v>
      </c>
      <c r="D49" s="44" t="s">
        <v>41</v>
      </c>
      <c r="E49" s="44"/>
      <c r="F49" s="44"/>
      <c r="G49" s="44"/>
      <c r="H49" s="30"/>
      <c r="I49" s="31"/>
      <c r="J49" s="38">
        <v>1309</v>
      </c>
      <c r="K49" s="1"/>
      <c r="L49" s="1"/>
    </row>
    <row r="50" spans="1:12" ht="27" customHeight="1">
      <c r="A50" s="25"/>
      <c r="B50" s="27"/>
      <c r="C50" s="5">
        <v>6069</v>
      </c>
      <c r="D50" s="44" t="s">
        <v>41</v>
      </c>
      <c r="E50" s="44"/>
      <c r="F50" s="44"/>
      <c r="G50" s="44"/>
      <c r="H50" s="30"/>
      <c r="I50" s="31"/>
      <c r="J50" s="38">
        <v>231</v>
      </c>
      <c r="K50" s="1"/>
      <c r="L50" s="1"/>
    </row>
    <row r="51" spans="1:12" ht="27" customHeight="1">
      <c r="A51" s="7">
        <v>854</v>
      </c>
      <c r="B51" s="12"/>
      <c r="C51" s="4"/>
      <c r="D51" s="46" t="s">
        <v>42</v>
      </c>
      <c r="E51" s="46"/>
      <c r="F51" s="46"/>
      <c r="G51" s="46"/>
      <c r="H51" s="30"/>
      <c r="I51" s="31"/>
      <c r="J51" s="14">
        <f>SUM(J52)</f>
        <v>9415</v>
      </c>
      <c r="K51" s="1"/>
      <c r="L51" s="1"/>
    </row>
    <row r="52" spans="1:12" ht="27" customHeight="1">
      <c r="A52" s="15"/>
      <c r="B52" s="12">
        <v>85415</v>
      </c>
      <c r="C52" s="5"/>
      <c r="D52" s="47" t="s">
        <v>43</v>
      </c>
      <c r="E52" s="47"/>
      <c r="F52" s="47"/>
      <c r="G52" s="47"/>
      <c r="H52" s="30"/>
      <c r="I52" s="31"/>
      <c r="J52" s="14">
        <f>SUM(J53)</f>
        <v>9415</v>
      </c>
      <c r="K52" s="1"/>
      <c r="L52" s="1"/>
    </row>
    <row r="53" spans="1:12" ht="27" customHeight="1">
      <c r="A53" s="15"/>
      <c r="B53" s="12"/>
      <c r="C53" s="5">
        <v>3240</v>
      </c>
      <c r="D53" s="44" t="s">
        <v>44</v>
      </c>
      <c r="E53" s="44"/>
      <c r="F53" s="44"/>
      <c r="G53" s="44"/>
      <c r="H53" s="30"/>
      <c r="I53" s="31"/>
      <c r="J53" s="38">
        <v>9415</v>
      </c>
      <c r="K53" s="1"/>
      <c r="L53" s="1"/>
    </row>
    <row r="54" spans="1:12" ht="27" customHeight="1">
      <c r="A54" s="7">
        <v>900</v>
      </c>
      <c r="B54" s="12"/>
      <c r="C54" s="4"/>
      <c r="D54" s="46" t="s">
        <v>45</v>
      </c>
      <c r="E54" s="46"/>
      <c r="F54" s="46"/>
      <c r="G54" s="46"/>
      <c r="H54" s="30"/>
      <c r="I54" s="42">
        <f>SUM(I55)</f>
        <v>1201000</v>
      </c>
      <c r="J54" s="14">
        <f>SUM(J55)</f>
        <v>1201000</v>
      </c>
      <c r="K54" s="1"/>
      <c r="L54" s="1"/>
    </row>
    <row r="55" spans="1:12" ht="27" customHeight="1">
      <c r="A55" s="15"/>
      <c r="B55" s="12">
        <v>90017</v>
      </c>
      <c r="C55" s="30"/>
      <c r="D55" s="47" t="s">
        <v>46</v>
      </c>
      <c r="E55" s="47"/>
      <c r="F55" s="47"/>
      <c r="G55" s="47"/>
      <c r="H55" s="30"/>
      <c r="I55" s="42">
        <f>SUM(I56)</f>
        <v>1201000</v>
      </c>
      <c r="J55" s="14">
        <f>SUM(J57)</f>
        <v>1201000</v>
      </c>
      <c r="K55" s="1"/>
      <c r="L55" s="1"/>
    </row>
    <row r="56" spans="1:12" ht="51" customHeight="1">
      <c r="A56" s="15"/>
      <c r="B56" s="22"/>
      <c r="C56" s="5">
        <v>6210</v>
      </c>
      <c r="D56" s="44" t="s">
        <v>47</v>
      </c>
      <c r="E56" s="44"/>
      <c r="F56" s="44"/>
      <c r="G56" s="44"/>
      <c r="H56" s="30"/>
      <c r="I56" s="33">
        <v>1201000</v>
      </c>
      <c r="J56" s="38"/>
      <c r="K56" s="1"/>
      <c r="L56" s="1"/>
    </row>
    <row r="57" spans="1:12" ht="55.5" customHeight="1">
      <c r="A57" s="15"/>
      <c r="B57" s="27"/>
      <c r="C57" s="5">
        <v>6219</v>
      </c>
      <c r="D57" s="44" t="s">
        <v>47</v>
      </c>
      <c r="E57" s="44"/>
      <c r="F57" s="44"/>
      <c r="G57" s="44"/>
      <c r="H57" s="30"/>
      <c r="I57" s="31"/>
      <c r="J57" s="33">
        <v>1201000</v>
      </c>
      <c r="K57" s="1"/>
      <c r="L57" s="1"/>
    </row>
    <row r="58" spans="1:12" ht="26.25" customHeight="1">
      <c r="A58" s="7">
        <v>921</v>
      </c>
      <c r="B58" s="32"/>
      <c r="C58" s="5"/>
      <c r="D58" s="46" t="s">
        <v>21</v>
      </c>
      <c r="E58" s="46"/>
      <c r="F58" s="46"/>
      <c r="G58" s="46"/>
      <c r="H58" s="4"/>
      <c r="I58" s="33">
        <f>SUM(I61)</f>
        <v>49989</v>
      </c>
      <c r="J58" s="33">
        <f>SUM(J59)</f>
        <v>16000</v>
      </c>
      <c r="K58" s="1"/>
      <c r="L58" s="1"/>
    </row>
    <row r="59" spans="1:12" ht="26.25" customHeight="1">
      <c r="A59" s="43"/>
      <c r="B59" s="12">
        <v>92109</v>
      </c>
      <c r="C59" s="30"/>
      <c r="D59" s="47" t="s">
        <v>21</v>
      </c>
      <c r="E59" s="47"/>
      <c r="F59" s="47"/>
      <c r="G59" s="47"/>
      <c r="H59" s="30"/>
      <c r="I59" s="14"/>
      <c r="J59" s="14">
        <f>SUM(J60)</f>
        <v>16000</v>
      </c>
      <c r="K59" s="1"/>
      <c r="L59" s="1"/>
    </row>
    <row r="60" spans="1:12" ht="52.5" customHeight="1">
      <c r="A60" s="43"/>
      <c r="B60" s="32"/>
      <c r="C60" s="5">
        <v>6229</v>
      </c>
      <c r="D60" s="44" t="s">
        <v>48</v>
      </c>
      <c r="E60" s="44"/>
      <c r="F60" s="44"/>
      <c r="G60" s="44"/>
      <c r="H60" s="4"/>
      <c r="I60" s="33"/>
      <c r="J60" s="33">
        <v>16000</v>
      </c>
      <c r="K60" s="1"/>
      <c r="L60" s="1"/>
    </row>
    <row r="61" spans="1:12" ht="12.75">
      <c r="A61" s="37"/>
      <c r="B61" s="12">
        <v>92195</v>
      </c>
      <c r="C61" s="30"/>
      <c r="D61" s="48" t="s">
        <v>14</v>
      </c>
      <c r="E61" s="48"/>
      <c r="F61" s="48"/>
      <c r="G61" s="48"/>
      <c r="H61" s="30"/>
      <c r="I61" s="38">
        <f>SUM(I62:I77)</f>
        <v>49989</v>
      </c>
      <c r="J61" s="39">
        <f>SUM(J62:J77)</f>
        <v>0</v>
      </c>
      <c r="K61" s="1"/>
      <c r="L61" s="1"/>
    </row>
    <row r="62" spans="1:12" ht="12.75">
      <c r="A62" s="15"/>
      <c r="B62" s="22"/>
      <c r="C62" s="40">
        <v>4117</v>
      </c>
      <c r="D62" s="54" t="s">
        <v>33</v>
      </c>
      <c r="E62" s="54"/>
      <c r="F62" s="54"/>
      <c r="G62" s="54"/>
      <c r="H62" s="30"/>
      <c r="I62" s="38">
        <v>2405</v>
      </c>
      <c r="J62" s="39">
        <v>0</v>
      </c>
      <c r="K62" s="1"/>
      <c r="L62" s="1"/>
    </row>
    <row r="63" spans="1:12" ht="12.75">
      <c r="A63" s="15"/>
      <c r="B63" s="41"/>
      <c r="C63" s="40">
        <v>4119</v>
      </c>
      <c r="D63" s="54" t="s">
        <v>33</v>
      </c>
      <c r="E63" s="54"/>
      <c r="F63" s="54"/>
      <c r="G63" s="54"/>
      <c r="H63" s="30"/>
      <c r="I63" s="38">
        <v>424</v>
      </c>
      <c r="J63" s="39">
        <v>0</v>
      </c>
      <c r="K63" s="1"/>
      <c r="L63" s="1"/>
    </row>
    <row r="64" spans="1:12" ht="12.75">
      <c r="A64" s="15"/>
      <c r="B64" s="41"/>
      <c r="C64" s="40">
        <v>4127</v>
      </c>
      <c r="D64" s="54" t="s">
        <v>34</v>
      </c>
      <c r="E64" s="54"/>
      <c r="F64" s="54"/>
      <c r="G64" s="54"/>
      <c r="H64" s="30"/>
      <c r="I64" s="38">
        <v>390</v>
      </c>
      <c r="J64" s="39">
        <v>0</v>
      </c>
      <c r="K64" s="1"/>
      <c r="L64" s="1"/>
    </row>
    <row r="65" spans="1:12" ht="12.75">
      <c r="A65" s="15"/>
      <c r="B65" s="41"/>
      <c r="C65" s="40">
        <v>4129</v>
      </c>
      <c r="D65" s="54" t="s">
        <v>34</v>
      </c>
      <c r="E65" s="54"/>
      <c r="F65" s="54"/>
      <c r="G65" s="54"/>
      <c r="H65" s="30"/>
      <c r="I65" s="38">
        <v>69</v>
      </c>
      <c r="J65" s="39">
        <v>0</v>
      </c>
      <c r="K65" s="1"/>
      <c r="L65" s="1"/>
    </row>
    <row r="66" spans="1:12" ht="12.75">
      <c r="A66" s="15"/>
      <c r="B66" s="41"/>
      <c r="C66" s="40">
        <v>4177</v>
      </c>
      <c r="D66" s="54" t="s">
        <v>35</v>
      </c>
      <c r="E66" s="54"/>
      <c r="F66" s="54"/>
      <c r="G66" s="54"/>
      <c r="H66" s="30"/>
      <c r="I66" s="38">
        <v>29777</v>
      </c>
      <c r="J66" s="39">
        <v>0</v>
      </c>
      <c r="K66" s="1"/>
      <c r="L66" s="1"/>
    </row>
    <row r="67" spans="1:12" ht="12.75">
      <c r="A67" s="15"/>
      <c r="B67" s="41"/>
      <c r="C67" s="40">
        <v>4179</v>
      </c>
      <c r="D67" s="54" t="s">
        <v>35</v>
      </c>
      <c r="E67" s="54"/>
      <c r="F67" s="54"/>
      <c r="G67" s="54"/>
      <c r="H67" s="30"/>
      <c r="I67" s="38">
        <v>5255</v>
      </c>
      <c r="J67" s="39">
        <v>0</v>
      </c>
      <c r="K67" s="1"/>
      <c r="L67" s="1"/>
    </row>
    <row r="68" spans="1:12" ht="12.75">
      <c r="A68" s="15"/>
      <c r="B68" s="41"/>
      <c r="C68" s="40">
        <v>4217</v>
      </c>
      <c r="D68" s="54" t="s">
        <v>36</v>
      </c>
      <c r="E68" s="54"/>
      <c r="F68" s="54"/>
      <c r="G68" s="54"/>
      <c r="H68" s="30"/>
      <c r="I68" s="38">
        <v>935</v>
      </c>
      <c r="J68" s="39">
        <v>0</v>
      </c>
      <c r="K68" s="1"/>
      <c r="L68" s="1"/>
    </row>
    <row r="69" spans="1:12" ht="12.75">
      <c r="A69" s="15"/>
      <c r="B69" s="41"/>
      <c r="C69" s="40">
        <v>4219</v>
      </c>
      <c r="D69" s="54" t="s">
        <v>36</v>
      </c>
      <c r="E69" s="54"/>
      <c r="F69" s="54"/>
      <c r="G69" s="54"/>
      <c r="H69" s="30"/>
      <c r="I69" s="38">
        <v>165</v>
      </c>
      <c r="J69" s="39">
        <v>0</v>
      </c>
      <c r="K69" s="1"/>
      <c r="L69" s="1"/>
    </row>
    <row r="70" spans="1:12" ht="12.75">
      <c r="A70" s="15"/>
      <c r="B70" s="41"/>
      <c r="C70" s="40">
        <v>4307</v>
      </c>
      <c r="D70" s="54" t="s">
        <v>38</v>
      </c>
      <c r="E70" s="54"/>
      <c r="F70" s="54"/>
      <c r="G70" s="54"/>
      <c r="H70" s="30"/>
      <c r="I70" s="38">
        <v>7063</v>
      </c>
      <c r="J70" s="39">
        <v>0</v>
      </c>
      <c r="K70" s="1"/>
      <c r="L70" s="1"/>
    </row>
    <row r="71" spans="1:12" ht="12.75">
      <c r="A71" s="15"/>
      <c r="B71" s="41"/>
      <c r="C71" s="40">
        <v>4309</v>
      </c>
      <c r="D71" s="54" t="s">
        <v>38</v>
      </c>
      <c r="E71" s="54"/>
      <c r="F71" s="54"/>
      <c r="G71" s="54"/>
      <c r="H71" s="30"/>
      <c r="I71" s="38">
        <v>1246</v>
      </c>
      <c r="J71" s="39">
        <v>0</v>
      </c>
      <c r="K71" s="1"/>
      <c r="L71" s="1"/>
    </row>
    <row r="72" spans="1:12" ht="12.75">
      <c r="A72" s="15"/>
      <c r="B72" s="41"/>
      <c r="C72" s="40">
        <v>4437</v>
      </c>
      <c r="D72" s="54" t="s">
        <v>39</v>
      </c>
      <c r="E72" s="54"/>
      <c r="F72" s="54"/>
      <c r="G72" s="54"/>
      <c r="H72" s="30"/>
      <c r="I72" s="38">
        <v>272</v>
      </c>
      <c r="J72" s="39">
        <v>0</v>
      </c>
      <c r="K72" s="1"/>
      <c r="L72" s="1"/>
    </row>
    <row r="73" spans="1:12" ht="12.75">
      <c r="A73" s="15"/>
      <c r="B73" s="41"/>
      <c r="C73" s="40">
        <v>4439</v>
      </c>
      <c r="D73" s="54" t="s">
        <v>39</v>
      </c>
      <c r="E73" s="54"/>
      <c r="F73" s="54"/>
      <c r="G73" s="54"/>
      <c r="H73" s="30"/>
      <c r="I73" s="38">
        <v>48</v>
      </c>
      <c r="J73" s="39">
        <v>0</v>
      </c>
      <c r="K73" s="1"/>
      <c r="L73" s="1"/>
    </row>
    <row r="74" spans="1:12" ht="22.5" customHeight="1">
      <c r="A74" s="15"/>
      <c r="B74" s="41"/>
      <c r="C74" s="40">
        <v>4757</v>
      </c>
      <c r="D74" s="44" t="s">
        <v>40</v>
      </c>
      <c r="E74" s="44"/>
      <c r="F74" s="44"/>
      <c r="G74" s="44"/>
      <c r="H74" s="30"/>
      <c r="I74" s="38">
        <v>340</v>
      </c>
      <c r="J74" s="39">
        <v>0</v>
      </c>
      <c r="K74" s="1"/>
      <c r="L74" s="1"/>
    </row>
    <row r="75" spans="1:12" ht="27" customHeight="1">
      <c r="A75" s="15"/>
      <c r="B75" s="41"/>
      <c r="C75" s="40">
        <v>4759</v>
      </c>
      <c r="D75" s="44" t="s">
        <v>40</v>
      </c>
      <c r="E75" s="44"/>
      <c r="F75" s="44"/>
      <c r="G75" s="44"/>
      <c r="H75" s="30"/>
      <c r="I75" s="38">
        <v>60</v>
      </c>
      <c r="J75" s="39">
        <v>0</v>
      </c>
      <c r="K75" s="1"/>
      <c r="L75" s="1"/>
    </row>
    <row r="76" spans="1:12" ht="23.25" customHeight="1">
      <c r="A76" s="15"/>
      <c r="B76" s="41"/>
      <c r="C76" s="5">
        <v>6067</v>
      </c>
      <c r="D76" s="44" t="s">
        <v>41</v>
      </c>
      <c r="E76" s="44"/>
      <c r="F76" s="44"/>
      <c r="G76" s="44"/>
      <c r="H76" s="30"/>
      <c r="I76" s="38">
        <v>1309</v>
      </c>
      <c r="J76" s="39">
        <v>0</v>
      </c>
      <c r="K76" s="1"/>
      <c r="L76" s="1"/>
    </row>
    <row r="77" spans="1:12" ht="29.25" customHeight="1">
      <c r="A77" s="15"/>
      <c r="B77" s="27"/>
      <c r="C77" s="5">
        <v>6069</v>
      </c>
      <c r="D77" s="44" t="s">
        <v>41</v>
      </c>
      <c r="E77" s="44"/>
      <c r="F77" s="44"/>
      <c r="G77" s="44"/>
      <c r="H77" s="30"/>
      <c r="I77" s="38">
        <v>231</v>
      </c>
      <c r="J77" s="39">
        <v>0</v>
      </c>
      <c r="K77" s="1"/>
      <c r="L77" s="1"/>
    </row>
    <row r="78" spans="1:10" ht="12.75">
      <c r="A78" s="7"/>
      <c r="B78" s="8"/>
      <c r="C78" s="9"/>
      <c r="D78" s="45" t="s">
        <v>22</v>
      </c>
      <c r="E78" s="45"/>
      <c r="F78" s="45"/>
      <c r="G78" s="45"/>
      <c r="H78" s="9"/>
      <c r="I78" s="33">
        <f>SUM(I58+I13+I54+I10)</f>
        <v>1364933</v>
      </c>
      <c r="J78" s="33">
        <f>SUM(J31+J51+J54+J58)</f>
        <v>1374348</v>
      </c>
    </row>
    <row r="82" ht="12.75">
      <c r="J82" t="s">
        <v>23</v>
      </c>
    </row>
    <row r="83" ht="12.75">
      <c r="J83" t="s">
        <v>24</v>
      </c>
    </row>
    <row r="84" ht="12.75">
      <c r="J84" t="s">
        <v>25</v>
      </c>
    </row>
  </sheetData>
  <sheetProtection selectLockedCells="1" selectUnlockedCells="1"/>
  <mergeCells count="76">
    <mergeCell ref="D75:G75"/>
    <mergeCell ref="D76:G76"/>
    <mergeCell ref="D77:G77"/>
    <mergeCell ref="D78:G78"/>
    <mergeCell ref="D71:G71"/>
    <mergeCell ref="D72:G72"/>
    <mergeCell ref="D73:G73"/>
    <mergeCell ref="D74:G74"/>
    <mergeCell ref="D67:G67"/>
    <mergeCell ref="D68:G68"/>
    <mergeCell ref="D69:G69"/>
    <mergeCell ref="D70:G70"/>
    <mergeCell ref="D63:G63"/>
    <mergeCell ref="D64:G64"/>
    <mergeCell ref="D65:G65"/>
    <mergeCell ref="D66:G66"/>
    <mergeCell ref="D59:G59"/>
    <mergeCell ref="D60:G60"/>
    <mergeCell ref="D61:G61"/>
    <mergeCell ref="D62:G62"/>
    <mergeCell ref="D55:G55"/>
    <mergeCell ref="D56:G56"/>
    <mergeCell ref="D57:G57"/>
    <mergeCell ref="D58:G58"/>
    <mergeCell ref="D51:G51"/>
    <mergeCell ref="D52:G52"/>
    <mergeCell ref="D53:G53"/>
    <mergeCell ref="D54:G54"/>
    <mergeCell ref="D47:G47"/>
    <mergeCell ref="D48:G48"/>
    <mergeCell ref="D49:G49"/>
    <mergeCell ref="D50:G50"/>
    <mergeCell ref="D43:G43"/>
    <mergeCell ref="D44:G44"/>
    <mergeCell ref="D45:G45"/>
    <mergeCell ref="D46:G46"/>
    <mergeCell ref="D39:G39"/>
    <mergeCell ref="D40:G40"/>
    <mergeCell ref="D41:G41"/>
    <mergeCell ref="D42:G42"/>
    <mergeCell ref="D35:G35"/>
    <mergeCell ref="D36:G36"/>
    <mergeCell ref="D37:G37"/>
    <mergeCell ref="D38:G38"/>
    <mergeCell ref="D31:G31"/>
    <mergeCell ref="D32:G32"/>
    <mergeCell ref="D33:G33"/>
    <mergeCell ref="D34:G34"/>
    <mergeCell ref="D27:G27"/>
    <mergeCell ref="D28:G28"/>
    <mergeCell ref="D29:G29"/>
    <mergeCell ref="D30:G30"/>
    <mergeCell ref="D23:G23"/>
    <mergeCell ref="D24:G24"/>
    <mergeCell ref="D25:G25"/>
    <mergeCell ref="D26:G26"/>
    <mergeCell ref="D19:G19"/>
    <mergeCell ref="D20:G20"/>
    <mergeCell ref="D21:G21"/>
    <mergeCell ref="D22:G22"/>
    <mergeCell ref="D15:G15"/>
    <mergeCell ref="D16:G16"/>
    <mergeCell ref="D17:G17"/>
    <mergeCell ref="D18:G18"/>
    <mergeCell ref="D11:G11"/>
    <mergeCell ref="D12:G12"/>
    <mergeCell ref="D13:G13"/>
    <mergeCell ref="D14:G14"/>
    <mergeCell ref="A6:J6"/>
    <mergeCell ref="D8:H9"/>
    <mergeCell ref="I8:J8"/>
    <mergeCell ref="D10:G10"/>
    <mergeCell ref="I1:J1"/>
    <mergeCell ref="I2:J2"/>
    <mergeCell ref="I3:J3"/>
    <mergeCell ref="I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25" sqref="E25"/>
    </sheetView>
  </sheetViews>
  <sheetFormatPr defaultColWidth="9.140625" defaultRowHeight="12.75"/>
  <cols>
    <col min="1" max="1" width="5.28125" style="55" customWidth="1"/>
    <col min="2" max="2" width="9.140625" style="55" customWidth="1"/>
    <col min="3" max="3" width="11.00390625" style="55" customWidth="1"/>
    <col min="4" max="4" width="5.00390625" style="55" customWidth="1"/>
    <col min="5" max="5" width="36.00390625" style="55" customWidth="1"/>
    <col min="6" max="7" width="17.28125" style="55" customWidth="1"/>
    <col min="8" max="8" width="16.00390625" style="55" customWidth="1"/>
    <col min="9" max="16384" width="9.140625" style="55" customWidth="1"/>
  </cols>
  <sheetData>
    <row r="1" spans="7:8" ht="12.75" customHeight="1">
      <c r="G1" s="56" t="s">
        <v>49</v>
      </c>
      <c r="H1" s="56"/>
    </row>
    <row r="2" spans="7:8" ht="12.75" customHeight="1">
      <c r="G2" s="56" t="s">
        <v>50</v>
      </c>
      <c r="H2" s="56"/>
    </row>
    <row r="3" spans="7:8" ht="12.75" customHeight="1">
      <c r="G3" s="56" t="s">
        <v>2</v>
      </c>
      <c r="H3" s="56"/>
    </row>
    <row r="4" spans="7:8" ht="12.75" customHeight="1">
      <c r="G4" s="56" t="s">
        <v>3</v>
      </c>
      <c r="H4" s="56"/>
    </row>
    <row r="5" spans="1:11" ht="18" customHeight="1">
      <c r="A5" s="57" t="s">
        <v>51</v>
      </c>
      <c r="B5" s="57"/>
      <c r="C5" s="57"/>
      <c r="D5" s="57"/>
      <c r="E5" s="57"/>
      <c r="F5" s="57"/>
      <c r="G5" s="57"/>
      <c r="H5" s="57"/>
      <c r="I5" s="58"/>
      <c r="J5" s="58"/>
      <c r="K5" s="58"/>
    </row>
    <row r="6" spans="1:8" ht="19.5" customHeight="1">
      <c r="A6" s="59" t="s">
        <v>52</v>
      </c>
      <c r="B6" s="59" t="s">
        <v>8</v>
      </c>
      <c r="C6" s="59" t="s">
        <v>9</v>
      </c>
      <c r="D6" s="59" t="s">
        <v>53</v>
      </c>
      <c r="E6" s="59" t="s">
        <v>54</v>
      </c>
      <c r="F6" s="60" t="s">
        <v>55</v>
      </c>
      <c r="G6" s="60"/>
      <c r="H6" s="60"/>
    </row>
    <row r="7" spans="1:8" s="63" customFormat="1" ht="10.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2">
        <v>8</v>
      </c>
    </row>
    <row r="8" spans="1:8" s="66" customFormat="1" ht="10.5" customHeight="1">
      <c r="A8" s="64" t="s">
        <v>56</v>
      </c>
      <c r="B8" s="64"/>
      <c r="C8" s="64"/>
      <c r="D8" s="65"/>
      <c r="E8" s="65" t="s">
        <v>57</v>
      </c>
      <c r="F8" s="65" t="s">
        <v>58</v>
      </c>
      <c r="G8" s="65" t="s">
        <v>59</v>
      </c>
      <c r="H8" s="65" t="s">
        <v>60</v>
      </c>
    </row>
    <row r="9" spans="1:8" s="63" customFormat="1" ht="12.75" customHeight="1">
      <c r="A9" s="67"/>
      <c r="B9" s="61">
        <v>150</v>
      </c>
      <c r="C9" s="61">
        <v>15011</v>
      </c>
      <c r="D9" s="61">
        <v>6639</v>
      </c>
      <c r="E9" s="68" t="s">
        <v>61</v>
      </c>
      <c r="F9" s="35"/>
      <c r="G9" s="35"/>
      <c r="H9" s="35">
        <v>10605</v>
      </c>
    </row>
    <row r="10" spans="1:8" s="63" customFormat="1" ht="12.75" customHeight="1">
      <c r="A10" s="67"/>
      <c r="B10" s="61">
        <v>600</v>
      </c>
      <c r="C10" s="61">
        <v>60014</v>
      </c>
      <c r="D10" s="61">
        <v>6300</v>
      </c>
      <c r="E10" s="68" t="s">
        <v>62</v>
      </c>
      <c r="F10" s="35"/>
      <c r="G10" s="35"/>
      <c r="H10" s="35">
        <v>177000</v>
      </c>
    </row>
    <row r="11" spans="1:8" s="63" customFormat="1" ht="12.75" customHeight="1">
      <c r="A11" s="67"/>
      <c r="B11" s="61">
        <v>750</v>
      </c>
      <c r="C11" s="61">
        <v>75095</v>
      </c>
      <c r="D11" s="61">
        <v>6639</v>
      </c>
      <c r="E11" s="68" t="s">
        <v>61</v>
      </c>
      <c r="F11" s="35"/>
      <c r="G11" s="35"/>
      <c r="H11" s="35">
        <v>10860</v>
      </c>
    </row>
    <row r="12" spans="1:8" s="63" customFormat="1" ht="12.75" customHeight="1">
      <c r="A12" s="67"/>
      <c r="B12" s="61">
        <v>754</v>
      </c>
      <c r="C12" s="61">
        <v>75421</v>
      </c>
      <c r="D12" s="61">
        <v>6620</v>
      </c>
      <c r="E12" s="68" t="s">
        <v>62</v>
      </c>
      <c r="F12" s="35"/>
      <c r="G12" s="35"/>
      <c r="H12" s="35">
        <v>16000</v>
      </c>
    </row>
    <row r="13" spans="1:8" s="63" customFormat="1" ht="10.5" customHeight="1">
      <c r="A13" s="67"/>
      <c r="B13" s="61">
        <v>801</v>
      </c>
      <c r="C13" s="61">
        <v>80104</v>
      </c>
      <c r="D13" s="61">
        <v>2540</v>
      </c>
      <c r="E13" s="68" t="s">
        <v>63</v>
      </c>
      <c r="F13" s="35">
        <v>2700</v>
      </c>
      <c r="G13" s="35"/>
      <c r="H13" s="36"/>
    </row>
    <row r="14" spans="1:8" s="63" customFormat="1" ht="10.5" customHeight="1">
      <c r="A14" s="67"/>
      <c r="B14" s="61">
        <v>801</v>
      </c>
      <c r="C14" s="61">
        <v>80104</v>
      </c>
      <c r="D14" s="61">
        <v>2540</v>
      </c>
      <c r="E14" s="68" t="s">
        <v>64</v>
      </c>
      <c r="F14" s="35">
        <v>2830</v>
      </c>
      <c r="G14" s="35"/>
      <c r="H14" s="36"/>
    </row>
    <row r="15" spans="1:8" s="63" customFormat="1" ht="12.75" customHeight="1">
      <c r="A15" s="67"/>
      <c r="B15" s="61">
        <v>853</v>
      </c>
      <c r="C15" s="61">
        <v>85311</v>
      </c>
      <c r="D15" s="61">
        <v>2710</v>
      </c>
      <c r="E15" s="68" t="s">
        <v>62</v>
      </c>
      <c r="F15" s="35"/>
      <c r="G15" s="35"/>
      <c r="H15" s="35">
        <v>3000</v>
      </c>
    </row>
    <row r="16" spans="1:8" s="63" customFormat="1" ht="12.75" customHeight="1">
      <c r="A16" s="61"/>
      <c r="B16" s="61">
        <v>900</v>
      </c>
      <c r="C16" s="61">
        <v>90017</v>
      </c>
      <c r="D16" s="61">
        <v>2650</v>
      </c>
      <c r="E16" s="68" t="s">
        <v>65</v>
      </c>
      <c r="F16" s="35"/>
      <c r="G16" s="35">
        <v>235000</v>
      </c>
      <c r="H16" s="35"/>
    </row>
    <row r="17" spans="1:8" s="63" customFormat="1" ht="12.75" customHeight="1">
      <c r="A17" s="61"/>
      <c r="B17" s="61">
        <v>900</v>
      </c>
      <c r="C17" s="61">
        <v>90017</v>
      </c>
      <c r="D17" s="61">
        <v>6210</v>
      </c>
      <c r="E17" s="68" t="s">
        <v>65</v>
      </c>
      <c r="F17" s="35"/>
      <c r="G17" s="35"/>
      <c r="H17" s="35">
        <v>80000</v>
      </c>
    </row>
    <row r="18" spans="1:8" s="63" customFormat="1" ht="12.75" customHeight="1">
      <c r="A18" s="61"/>
      <c r="B18" s="61">
        <v>900</v>
      </c>
      <c r="C18" s="61">
        <v>90017</v>
      </c>
      <c r="D18" s="61">
        <v>6219</v>
      </c>
      <c r="E18" s="68" t="s">
        <v>65</v>
      </c>
      <c r="F18" s="35"/>
      <c r="G18" s="35"/>
      <c r="H18" s="35">
        <v>1201000</v>
      </c>
    </row>
    <row r="19" spans="1:8" ht="12.75" customHeight="1">
      <c r="A19" s="61"/>
      <c r="B19" s="61">
        <v>921</v>
      </c>
      <c r="C19" s="61">
        <v>92109</v>
      </c>
      <c r="D19" s="61">
        <v>2480</v>
      </c>
      <c r="E19" s="68" t="s">
        <v>66</v>
      </c>
      <c r="F19" s="36">
        <v>210600</v>
      </c>
      <c r="G19" s="35"/>
      <c r="H19" s="35">
        <v>0</v>
      </c>
    </row>
    <row r="20" spans="1:8" ht="12.75" customHeight="1">
      <c r="A20" s="69"/>
      <c r="B20" s="61">
        <v>921</v>
      </c>
      <c r="C20" s="61">
        <v>92109</v>
      </c>
      <c r="D20" s="69">
        <v>6229</v>
      </c>
      <c r="E20" s="68" t="s">
        <v>66</v>
      </c>
      <c r="F20" s="36">
        <v>0</v>
      </c>
      <c r="G20" s="35"/>
      <c r="H20" s="35">
        <v>296086</v>
      </c>
    </row>
    <row r="21" spans="1:8" ht="12.75" customHeight="1">
      <c r="A21" s="69"/>
      <c r="B21" s="61">
        <v>921</v>
      </c>
      <c r="C21" s="61">
        <v>92116</v>
      </c>
      <c r="D21" s="69">
        <v>2480</v>
      </c>
      <c r="E21" s="68" t="s">
        <v>67</v>
      </c>
      <c r="F21" s="36">
        <v>133000</v>
      </c>
      <c r="G21" s="35"/>
      <c r="H21" s="35">
        <v>0</v>
      </c>
    </row>
    <row r="22" spans="1:8" ht="12.75" customHeight="1">
      <c r="A22" s="61"/>
      <c r="B22" s="61">
        <v>921</v>
      </c>
      <c r="C22" s="61">
        <v>92116</v>
      </c>
      <c r="D22" s="61">
        <v>6229</v>
      </c>
      <c r="E22" s="68" t="s">
        <v>67</v>
      </c>
      <c r="F22" s="36">
        <v>0</v>
      </c>
      <c r="G22" s="35"/>
      <c r="H22" s="36">
        <v>173027</v>
      </c>
    </row>
    <row r="23" spans="1:8" ht="15.75" customHeight="1">
      <c r="A23" s="70" t="s">
        <v>68</v>
      </c>
      <c r="B23" s="70"/>
      <c r="C23" s="70"/>
      <c r="D23" s="65"/>
      <c r="E23" s="71" t="s">
        <v>54</v>
      </c>
      <c r="F23" s="72"/>
      <c r="G23" s="73"/>
      <c r="H23" s="72"/>
    </row>
    <row r="24" spans="1:8" ht="42.75" customHeight="1">
      <c r="A24" s="67"/>
      <c r="B24" s="61">
        <v>801</v>
      </c>
      <c r="C24" s="61">
        <v>80101</v>
      </c>
      <c r="D24" s="61">
        <v>2590</v>
      </c>
      <c r="E24" s="68" t="s">
        <v>69</v>
      </c>
      <c r="F24" s="35">
        <v>304560</v>
      </c>
      <c r="G24" s="35"/>
      <c r="H24" s="36"/>
    </row>
    <row r="25" spans="1:8" ht="42.75" customHeight="1">
      <c r="A25" s="67"/>
      <c r="B25" s="61">
        <v>801</v>
      </c>
      <c r="C25" s="61">
        <v>80103</v>
      </c>
      <c r="D25" s="61">
        <v>2590</v>
      </c>
      <c r="E25" s="68" t="s">
        <v>69</v>
      </c>
      <c r="F25" s="35">
        <v>36559</v>
      </c>
      <c r="G25" s="35"/>
      <c r="H25" s="36"/>
    </row>
    <row r="26" spans="1:8" ht="42.75" customHeight="1">
      <c r="A26" s="67"/>
      <c r="B26" s="61">
        <v>801</v>
      </c>
      <c r="C26" s="61">
        <v>80113</v>
      </c>
      <c r="D26" s="61">
        <v>2590</v>
      </c>
      <c r="E26" s="68" t="s">
        <v>69</v>
      </c>
      <c r="F26" s="35">
        <v>5659</v>
      </c>
      <c r="G26" s="35"/>
      <c r="H26" s="36"/>
    </row>
    <row r="27" spans="1:8" ht="30" customHeight="1">
      <c r="A27" s="74" t="s">
        <v>70</v>
      </c>
      <c r="B27" s="74"/>
      <c r="C27" s="74"/>
      <c r="D27" s="74"/>
      <c r="E27" s="74"/>
      <c r="F27" s="75">
        <f>SUM(F19+F21+F24+F25+F26+F13+F14)</f>
        <v>695908</v>
      </c>
      <c r="G27" s="75">
        <f>SUM(G16:G23)</f>
        <v>235000</v>
      </c>
      <c r="H27" s="75">
        <f>SUM(H9+H10+H11+H12+H15+H17+H18+H20+H22)</f>
        <v>1967578</v>
      </c>
    </row>
    <row r="29" ht="11.25">
      <c r="A29" s="76"/>
    </row>
    <row r="30" spans="8:9" ht="12.75">
      <c r="H30" t="s">
        <v>23</v>
      </c>
      <c r="I30"/>
    </row>
    <row r="31" spans="8:9" ht="12.75">
      <c r="H31" t="s">
        <v>24</v>
      </c>
      <c r="I31"/>
    </row>
    <row r="32" spans="8:9" ht="12.75">
      <c r="H32" t="s">
        <v>25</v>
      </c>
      <c r="I32"/>
    </row>
  </sheetData>
  <sheetProtection selectLockedCells="1" selectUnlockedCells="1"/>
  <mergeCells count="9">
    <mergeCell ref="G1:H1"/>
    <mergeCell ref="G2:H2"/>
    <mergeCell ref="G3:H3"/>
    <mergeCell ref="G4:H4"/>
    <mergeCell ref="A27:E27"/>
    <mergeCell ref="A5:H5"/>
    <mergeCell ref="F6:H6"/>
    <mergeCell ref="A8:C8"/>
    <mergeCell ref="A23:C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view="pageBreakPreview" zoomScale="55" zoomScaleNormal="75" zoomScaleSheetLayoutView="55" workbookViewId="0" topLeftCell="A67">
      <selection activeCell="L3" sqref="L3:M4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3" width="3.00390625" style="0" customWidth="1"/>
    <col min="4" max="4" width="11.00390625" style="0" customWidth="1"/>
    <col min="5" max="5" width="22.7109375" style="0" customWidth="1"/>
    <col min="6" max="6" width="20.421875" style="0" customWidth="1"/>
    <col min="7" max="7" width="20.140625" style="0" customWidth="1"/>
    <col min="8" max="8" width="22.140625" style="0" customWidth="1"/>
    <col min="9" max="9" width="23.140625" style="0" customWidth="1"/>
    <col min="10" max="10" width="22.00390625" style="0" customWidth="1"/>
    <col min="11" max="11" width="6.28125" style="0" customWidth="1"/>
    <col min="12" max="12" width="19.00390625" style="0" customWidth="1"/>
    <col min="13" max="13" width="19.7109375" style="0" customWidth="1"/>
    <col min="14" max="14" width="4.421875" style="0" customWidth="1"/>
    <col min="15" max="15" width="5.140625" style="0" customWidth="1"/>
    <col min="16" max="16" width="4.28125" style="0" customWidth="1"/>
    <col min="17" max="17" width="20.421875" style="0" customWidth="1"/>
  </cols>
  <sheetData>
    <row r="1" spans="12:17" ht="15" customHeight="1">
      <c r="L1" s="77"/>
      <c r="M1" s="78"/>
      <c r="O1" s="52" t="s">
        <v>71</v>
      </c>
      <c r="P1" s="52"/>
      <c r="Q1" s="52"/>
    </row>
    <row r="2" spans="12:17" ht="15" customHeight="1">
      <c r="L2" s="77"/>
      <c r="M2" s="78"/>
      <c r="O2" s="52" t="s">
        <v>72</v>
      </c>
      <c r="P2" s="52"/>
      <c r="Q2" s="52"/>
    </row>
    <row r="3" spans="12:17" ht="15" customHeight="1">
      <c r="L3" s="77"/>
      <c r="M3" s="78"/>
      <c r="O3" s="52" t="s">
        <v>2</v>
      </c>
      <c r="P3" s="52"/>
      <c r="Q3" s="52"/>
    </row>
    <row r="4" spans="1:17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 t="s">
        <v>73</v>
      </c>
      <c r="P4" s="79"/>
      <c r="Q4" s="79"/>
    </row>
    <row r="5" spans="1:17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8" ht="18">
      <c r="A6" s="80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8" ht="18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1"/>
    </row>
    <row r="8" spans="1:18" ht="17.25" customHeight="1">
      <c r="A8" s="83" t="s">
        <v>52</v>
      </c>
      <c r="B8" s="83" t="s">
        <v>75</v>
      </c>
      <c r="C8" s="84" t="s">
        <v>76</v>
      </c>
      <c r="D8" s="84" t="s">
        <v>77</v>
      </c>
      <c r="E8" s="84" t="s">
        <v>78</v>
      </c>
      <c r="F8" s="83" t="s">
        <v>79</v>
      </c>
      <c r="G8" s="83"/>
      <c r="H8" s="83" t="s">
        <v>80</v>
      </c>
      <c r="I8" s="83"/>
      <c r="J8" s="83"/>
      <c r="K8" s="83"/>
      <c r="L8" s="83"/>
      <c r="M8" s="83"/>
      <c r="N8" s="83"/>
      <c r="O8" s="83"/>
      <c r="P8" s="83"/>
      <c r="Q8" s="83"/>
      <c r="R8" s="81"/>
    </row>
    <row r="9" spans="1:18" ht="17.25" customHeight="1">
      <c r="A9" s="83"/>
      <c r="B9" s="83"/>
      <c r="C9" s="84"/>
      <c r="D9" s="84"/>
      <c r="E9" s="84"/>
      <c r="F9" s="84" t="s">
        <v>81</v>
      </c>
      <c r="G9" s="84" t="s">
        <v>82</v>
      </c>
      <c r="H9" s="83" t="s">
        <v>83</v>
      </c>
      <c r="I9" s="83"/>
      <c r="J9" s="83"/>
      <c r="K9" s="83"/>
      <c r="L9" s="83"/>
      <c r="M9" s="83"/>
      <c r="N9" s="83"/>
      <c r="O9" s="83"/>
      <c r="P9" s="83"/>
      <c r="Q9" s="83"/>
      <c r="R9" s="81"/>
    </row>
    <row r="10" spans="1:18" ht="17.25" customHeight="1">
      <c r="A10" s="83"/>
      <c r="B10" s="83"/>
      <c r="C10" s="84"/>
      <c r="D10" s="84"/>
      <c r="E10" s="84"/>
      <c r="F10" s="84"/>
      <c r="G10" s="84"/>
      <c r="H10" s="84" t="s">
        <v>84</v>
      </c>
      <c r="I10" s="83" t="s">
        <v>85</v>
      </c>
      <c r="J10" s="83"/>
      <c r="K10" s="83"/>
      <c r="L10" s="83"/>
      <c r="M10" s="83"/>
      <c r="N10" s="83"/>
      <c r="O10" s="83"/>
      <c r="P10" s="83"/>
      <c r="Q10" s="83"/>
      <c r="R10" s="81"/>
    </row>
    <row r="11" spans="1:18" ht="18">
      <c r="A11" s="83"/>
      <c r="B11" s="83"/>
      <c r="C11" s="84"/>
      <c r="D11" s="84"/>
      <c r="E11" s="84"/>
      <c r="F11" s="84"/>
      <c r="G11" s="84"/>
      <c r="H11" s="84"/>
      <c r="I11" s="83" t="s">
        <v>86</v>
      </c>
      <c r="J11" s="83"/>
      <c r="K11" s="83"/>
      <c r="L11" s="83"/>
      <c r="M11" s="83" t="s">
        <v>87</v>
      </c>
      <c r="N11" s="83"/>
      <c r="O11" s="83"/>
      <c r="P11" s="83"/>
      <c r="Q11" s="83"/>
      <c r="R11" s="81"/>
    </row>
    <row r="12" spans="1:18" ht="18" customHeight="1">
      <c r="A12" s="83"/>
      <c r="B12" s="83"/>
      <c r="C12" s="84"/>
      <c r="D12" s="84"/>
      <c r="E12" s="84"/>
      <c r="F12" s="84"/>
      <c r="G12" s="84"/>
      <c r="H12" s="84"/>
      <c r="I12" s="84" t="s">
        <v>88</v>
      </c>
      <c r="J12" s="83" t="s">
        <v>89</v>
      </c>
      <c r="K12" s="83"/>
      <c r="L12" s="83"/>
      <c r="M12" s="84" t="s">
        <v>90</v>
      </c>
      <c r="N12" s="84" t="s">
        <v>89</v>
      </c>
      <c r="O12" s="84"/>
      <c r="P12" s="84"/>
      <c r="Q12" s="84"/>
      <c r="R12" s="81"/>
    </row>
    <row r="13" spans="1:18" ht="278.25" customHeight="1">
      <c r="A13" s="83"/>
      <c r="B13" s="83"/>
      <c r="C13" s="84"/>
      <c r="D13" s="84"/>
      <c r="E13" s="84"/>
      <c r="F13" s="84"/>
      <c r="G13" s="84"/>
      <c r="H13" s="84"/>
      <c r="I13" s="84"/>
      <c r="J13" s="85" t="s">
        <v>91</v>
      </c>
      <c r="K13" s="85" t="s">
        <v>92</v>
      </c>
      <c r="L13" s="85" t="s">
        <v>93</v>
      </c>
      <c r="M13" s="84"/>
      <c r="N13" s="85" t="s">
        <v>94</v>
      </c>
      <c r="O13" s="85" t="s">
        <v>91</v>
      </c>
      <c r="P13" s="85" t="s">
        <v>92</v>
      </c>
      <c r="Q13" s="85" t="s">
        <v>95</v>
      </c>
      <c r="R13" s="81"/>
    </row>
    <row r="14" spans="1:18" ht="18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1"/>
    </row>
    <row r="15" spans="1:18" ht="54">
      <c r="A15" s="87">
        <v>1</v>
      </c>
      <c r="B15" s="88" t="s">
        <v>96</v>
      </c>
      <c r="C15" s="89" t="s">
        <v>97</v>
      </c>
      <c r="D15" s="89"/>
      <c r="E15" s="90">
        <f>SUM(E20+E36+E28+E51+E58+E65)</f>
        <v>1123403</v>
      </c>
      <c r="F15" s="90">
        <f>SUM(F20+F36+F28+F51+F58+F65)</f>
        <v>812295</v>
      </c>
      <c r="G15" s="90">
        <f>SUM(G20+G36+G28+G51+G58+G65)</f>
        <v>311108</v>
      </c>
      <c r="H15" s="90">
        <f>SUM(H20+H28+H36+H44+H51+H58+H65)</f>
        <v>2307018</v>
      </c>
      <c r="I15" s="90">
        <f>SUM(J15:L15)</f>
        <v>1995910</v>
      </c>
      <c r="J15" s="90">
        <f>SUM(J20+J28+J36+J44+J51+J58)</f>
        <v>1995679</v>
      </c>
      <c r="K15" s="90"/>
      <c r="L15" s="90">
        <f>SUM(L65)</f>
        <v>231</v>
      </c>
      <c r="M15" s="90">
        <f>SUM(M20+M36+M28+M51+M58+M65)</f>
        <v>311108</v>
      </c>
      <c r="N15" s="90"/>
      <c r="O15" s="90"/>
      <c r="P15" s="90"/>
      <c r="Q15" s="90">
        <f>SUM(Q20+Q36+Q28+Q51+Q58+Q65)</f>
        <v>311108</v>
      </c>
      <c r="R15" s="81"/>
    </row>
    <row r="16" spans="1:18" ht="18">
      <c r="A16" s="91" t="s">
        <v>98</v>
      </c>
      <c r="B16" s="92" t="s">
        <v>99</v>
      </c>
      <c r="C16" s="93" t="s">
        <v>100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81"/>
    </row>
    <row r="17" spans="1:18" ht="18">
      <c r="A17" s="91"/>
      <c r="B17" s="92" t="s">
        <v>101</v>
      </c>
      <c r="C17" s="93" t="s">
        <v>102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81"/>
    </row>
    <row r="18" spans="1:18" ht="18">
      <c r="A18" s="91"/>
      <c r="B18" s="92" t="s">
        <v>103</v>
      </c>
      <c r="C18" s="93" t="s">
        <v>104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81"/>
    </row>
    <row r="19" spans="1:18" ht="38.25" customHeight="1">
      <c r="A19" s="91"/>
      <c r="B19" s="92" t="s">
        <v>105</v>
      </c>
      <c r="C19" s="94" t="s">
        <v>106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81"/>
    </row>
    <row r="20" spans="1:18" ht="18">
      <c r="A20" s="91"/>
      <c r="B20" s="92" t="s">
        <v>107</v>
      </c>
      <c r="C20" s="95"/>
      <c r="D20" s="95">
        <v>150</v>
      </c>
      <c r="E20" s="96">
        <f>SUM(E21:E22)</f>
        <v>13440</v>
      </c>
      <c r="F20" s="96">
        <f>SUM(F21:F22)</f>
        <v>13440</v>
      </c>
      <c r="G20" s="96">
        <v>0</v>
      </c>
      <c r="H20" s="96">
        <f>SUM(H21)</f>
        <v>10605</v>
      </c>
      <c r="I20" s="96">
        <f>SUM(I21)</f>
        <v>10605</v>
      </c>
      <c r="J20" s="96">
        <f>SUM(J21)</f>
        <v>10605</v>
      </c>
      <c r="K20" s="96"/>
      <c r="L20" s="96">
        <f>SUM(L21)</f>
        <v>0</v>
      </c>
      <c r="M20" s="96">
        <f>SUM(M21)</f>
        <v>0</v>
      </c>
      <c r="N20" s="95"/>
      <c r="O20" s="95"/>
      <c r="P20" s="95"/>
      <c r="Q20" s="95">
        <v>0</v>
      </c>
      <c r="R20" s="81"/>
    </row>
    <row r="21" spans="1:18" ht="18">
      <c r="A21" s="91"/>
      <c r="B21" s="92" t="s">
        <v>108</v>
      </c>
      <c r="C21" s="97"/>
      <c r="D21" s="97">
        <v>15011</v>
      </c>
      <c r="E21" s="96">
        <v>10605</v>
      </c>
      <c r="F21" s="96">
        <v>10605</v>
      </c>
      <c r="G21" s="96"/>
      <c r="H21" s="96">
        <f>SUM(I21)</f>
        <v>10605</v>
      </c>
      <c r="I21" s="96">
        <f>SUM(J21:L21)</f>
        <v>10605</v>
      </c>
      <c r="J21" s="96">
        <v>10605</v>
      </c>
      <c r="K21" s="96"/>
      <c r="L21" s="96"/>
      <c r="M21" s="96"/>
      <c r="N21" s="97"/>
      <c r="O21" s="97"/>
      <c r="P21" s="97"/>
      <c r="Q21" s="97"/>
      <c r="R21" s="81"/>
    </row>
    <row r="22" spans="1:18" ht="18">
      <c r="A22" s="91"/>
      <c r="B22" s="92" t="s">
        <v>109</v>
      </c>
      <c r="C22" s="97"/>
      <c r="D22" s="97">
        <v>663</v>
      </c>
      <c r="E22" s="96">
        <v>2835</v>
      </c>
      <c r="F22" s="96">
        <v>2835</v>
      </c>
      <c r="G22" s="96"/>
      <c r="H22" s="96"/>
      <c r="I22" s="96"/>
      <c r="J22" s="96"/>
      <c r="K22" s="96"/>
      <c r="L22" s="96"/>
      <c r="M22" s="96"/>
      <c r="N22" s="97"/>
      <c r="O22" s="97"/>
      <c r="P22" s="97"/>
      <c r="Q22" s="97"/>
      <c r="R22" s="81"/>
    </row>
    <row r="23" spans="1:18" ht="18">
      <c r="A23" s="91"/>
      <c r="B23" s="92" t="s">
        <v>110</v>
      </c>
      <c r="C23" s="97"/>
      <c r="D23" s="97"/>
      <c r="E23" s="95"/>
      <c r="F23" s="95"/>
      <c r="G23" s="92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81"/>
    </row>
    <row r="24" spans="1:18" ht="18">
      <c r="A24" s="98"/>
      <c r="B24" s="92" t="s">
        <v>99</v>
      </c>
      <c r="C24" s="97" t="s">
        <v>111</v>
      </c>
      <c r="D24" s="97"/>
      <c r="E24" s="95"/>
      <c r="F24" s="95"/>
      <c r="G24" s="92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81"/>
    </row>
    <row r="25" spans="1:18" ht="18">
      <c r="A25" s="91" t="s">
        <v>112</v>
      </c>
      <c r="B25" s="92" t="s">
        <v>101</v>
      </c>
      <c r="C25" s="97" t="s">
        <v>113</v>
      </c>
      <c r="D25" s="97"/>
      <c r="E25" s="95"/>
      <c r="F25" s="95"/>
      <c r="G25" s="92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81"/>
    </row>
    <row r="26" spans="1:18" ht="18">
      <c r="A26" s="91"/>
      <c r="B26" s="92" t="s">
        <v>103</v>
      </c>
      <c r="C26" s="97" t="s">
        <v>114</v>
      </c>
      <c r="D26" s="97"/>
      <c r="E26" s="95"/>
      <c r="F26" s="95"/>
      <c r="G26" s="92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81"/>
    </row>
    <row r="27" spans="1:18" ht="18">
      <c r="A27" s="91"/>
      <c r="B27" s="92" t="s">
        <v>105</v>
      </c>
      <c r="C27" s="97" t="s">
        <v>115</v>
      </c>
      <c r="D27" s="97"/>
      <c r="E27" s="95"/>
      <c r="F27" s="95"/>
      <c r="G27" s="92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81"/>
    </row>
    <row r="28" spans="1:18" ht="18">
      <c r="A28" s="91"/>
      <c r="B28" s="92" t="s">
        <v>107</v>
      </c>
      <c r="C28" s="97"/>
      <c r="D28" s="97">
        <v>700</v>
      </c>
      <c r="E28" s="96">
        <v>613900</v>
      </c>
      <c r="F28" s="96">
        <v>304101</v>
      </c>
      <c r="G28" s="96">
        <v>309799</v>
      </c>
      <c r="H28" s="96">
        <v>613900</v>
      </c>
      <c r="I28" s="96">
        <v>304101</v>
      </c>
      <c r="J28" s="96">
        <v>304101</v>
      </c>
      <c r="K28" s="96"/>
      <c r="L28" s="96"/>
      <c r="M28" s="96">
        <v>309799</v>
      </c>
      <c r="N28" s="96"/>
      <c r="O28" s="96"/>
      <c r="P28" s="96"/>
      <c r="Q28" s="96">
        <v>309799</v>
      </c>
      <c r="R28" s="81"/>
    </row>
    <row r="29" spans="1:18" ht="18">
      <c r="A29" s="91"/>
      <c r="B29" s="92" t="s">
        <v>108</v>
      </c>
      <c r="C29" s="97"/>
      <c r="D29" s="97">
        <v>70095</v>
      </c>
      <c r="E29" s="96">
        <v>613900</v>
      </c>
      <c r="F29" s="96">
        <v>304101</v>
      </c>
      <c r="G29" s="96">
        <v>309799</v>
      </c>
      <c r="H29" s="96">
        <v>613900</v>
      </c>
      <c r="I29" s="96">
        <v>304101</v>
      </c>
      <c r="J29" s="96">
        <v>304101</v>
      </c>
      <c r="K29" s="96"/>
      <c r="L29" s="96"/>
      <c r="M29" s="96">
        <v>309799</v>
      </c>
      <c r="N29" s="96"/>
      <c r="O29" s="96"/>
      <c r="P29" s="96"/>
      <c r="Q29" s="96">
        <v>309799</v>
      </c>
      <c r="R29" s="81"/>
    </row>
    <row r="30" spans="1:18" ht="18">
      <c r="A30" s="91"/>
      <c r="B30" s="92" t="s">
        <v>109</v>
      </c>
      <c r="C30" s="97"/>
      <c r="D30" s="97">
        <v>605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81"/>
    </row>
    <row r="31" spans="1:18" ht="18">
      <c r="A31" s="98"/>
      <c r="B31" s="92" t="s">
        <v>110</v>
      </c>
      <c r="C31" s="97"/>
      <c r="D31" s="97"/>
      <c r="E31" s="95"/>
      <c r="F31" s="95"/>
      <c r="G31" s="92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81"/>
    </row>
    <row r="32" spans="1:18" ht="18">
      <c r="A32" s="91" t="s">
        <v>116</v>
      </c>
      <c r="B32" s="92" t="s">
        <v>99</v>
      </c>
      <c r="C32" s="93" t="s">
        <v>100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81"/>
    </row>
    <row r="33" spans="1:18" ht="18">
      <c r="A33" s="91"/>
      <c r="B33" s="92" t="s">
        <v>101</v>
      </c>
      <c r="C33" s="99" t="s">
        <v>117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81"/>
    </row>
    <row r="34" spans="1:18" ht="18">
      <c r="A34" s="91"/>
      <c r="B34" s="92" t="s">
        <v>103</v>
      </c>
      <c r="C34" s="99" t="s">
        <v>118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81"/>
    </row>
    <row r="35" spans="1:18" ht="18">
      <c r="A35" s="91"/>
      <c r="B35" s="92" t="s">
        <v>105</v>
      </c>
      <c r="C35" s="99" t="s">
        <v>119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81"/>
    </row>
    <row r="36" spans="1:18" ht="18">
      <c r="A36" s="91"/>
      <c r="B36" s="92" t="s">
        <v>107</v>
      </c>
      <c r="C36" s="100"/>
      <c r="D36" s="92">
        <v>750</v>
      </c>
      <c r="E36" s="96">
        <v>25410</v>
      </c>
      <c r="F36" s="96">
        <v>25410</v>
      </c>
      <c r="G36" s="96"/>
      <c r="H36" s="96">
        <f>SUM(I36)</f>
        <v>10860</v>
      </c>
      <c r="I36" s="96">
        <v>10860</v>
      </c>
      <c r="J36" s="96">
        <f>SUM(J37)</f>
        <v>10860</v>
      </c>
      <c r="K36" s="96"/>
      <c r="L36" s="96"/>
      <c r="M36" s="96"/>
      <c r="N36" s="96"/>
      <c r="O36" s="96"/>
      <c r="P36" s="96"/>
      <c r="Q36" s="96"/>
      <c r="R36" s="81"/>
    </row>
    <row r="37" spans="1:18" ht="18">
      <c r="A37" s="91"/>
      <c r="B37" s="92" t="s">
        <v>120</v>
      </c>
      <c r="C37" s="97"/>
      <c r="D37" s="97">
        <v>75095</v>
      </c>
      <c r="E37" s="96">
        <v>10860</v>
      </c>
      <c r="F37" s="96">
        <v>10860</v>
      </c>
      <c r="G37" s="96"/>
      <c r="H37" s="96">
        <f>SUM(I37)</f>
        <v>10860</v>
      </c>
      <c r="I37" s="96">
        <v>10860</v>
      </c>
      <c r="J37" s="96">
        <v>10860</v>
      </c>
      <c r="K37" s="96"/>
      <c r="L37" s="96"/>
      <c r="M37" s="96"/>
      <c r="N37" s="96"/>
      <c r="O37" s="96"/>
      <c r="P37" s="96"/>
      <c r="Q37" s="96"/>
      <c r="R37" s="81"/>
    </row>
    <row r="38" spans="1:18" ht="18">
      <c r="A38" s="91"/>
      <c r="B38" s="92" t="s">
        <v>121</v>
      </c>
      <c r="C38" s="97"/>
      <c r="D38" s="97">
        <v>663</v>
      </c>
      <c r="E38" s="96">
        <v>14550</v>
      </c>
      <c r="F38" s="96">
        <v>14550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81"/>
    </row>
    <row r="39" spans="1:18" ht="18">
      <c r="A39" s="91"/>
      <c r="B39" s="92" t="s">
        <v>122</v>
      </c>
      <c r="C39" s="97"/>
      <c r="D39" s="97"/>
      <c r="E39" s="95"/>
      <c r="F39" s="92"/>
      <c r="G39" s="92"/>
      <c r="H39" s="95"/>
      <c r="I39" s="95"/>
      <c r="J39" s="95"/>
      <c r="K39" s="95"/>
      <c r="L39" s="95"/>
      <c r="M39" s="95"/>
      <c r="N39" s="97"/>
      <c r="O39" s="97"/>
      <c r="P39" s="97"/>
      <c r="Q39" s="97"/>
      <c r="R39" s="81"/>
    </row>
    <row r="40" spans="1:18" ht="18">
      <c r="A40" s="98"/>
      <c r="B40" s="92" t="s">
        <v>99</v>
      </c>
      <c r="C40" s="97"/>
      <c r="D40" s="97" t="s">
        <v>111</v>
      </c>
      <c r="E40" s="95"/>
      <c r="F40" s="92"/>
      <c r="G40" s="92"/>
      <c r="H40" s="95"/>
      <c r="I40" s="95"/>
      <c r="J40" s="95"/>
      <c r="K40" s="95"/>
      <c r="L40" s="95"/>
      <c r="M40" s="95"/>
      <c r="N40" s="97"/>
      <c r="O40" s="97"/>
      <c r="P40" s="97"/>
      <c r="Q40" s="97"/>
      <c r="R40" s="81"/>
    </row>
    <row r="41" spans="1:18" ht="18">
      <c r="A41" s="98"/>
      <c r="B41" s="92" t="s">
        <v>101</v>
      </c>
      <c r="C41" s="97"/>
      <c r="D41" s="97" t="s">
        <v>113</v>
      </c>
      <c r="E41" s="97"/>
      <c r="F41" s="95"/>
      <c r="G41" s="95"/>
      <c r="H41" s="92"/>
      <c r="I41" s="97"/>
      <c r="J41" s="95"/>
      <c r="K41" s="95"/>
      <c r="L41" s="95"/>
      <c r="M41" s="95"/>
      <c r="N41" s="97"/>
      <c r="O41" s="97"/>
      <c r="P41" s="97"/>
      <c r="Q41" s="97"/>
      <c r="R41" s="81"/>
    </row>
    <row r="42" spans="1:18" ht="18">
      <c r="A42" s="98"/>
      <c r="B42" s="92" t="s">
        <v>103</v>
      </c>
      <c r="C42" s="97"/>
      <c r="D42" s="97" t="s">
        <v>123</v>
      </c>
      <c r="E42" s="95"/>
      <c r="F42" s="92"/>
      <c r="G42" s="92"/>
      <c r="H42" s="95"/>
      <c r="I42" s="95"/>
      <c r="J42" s="95"/>
      <c r="K42" s="95"/>
      <c r="L42" s="95"/>
      <c r="M42" s="95"/>
      <c r="N42" s="97"/>
      <c r="O42" s="97"/>
      <c r="P42" s="97"/>
      <c r="Q42" s="97"/>
      <c r="R42" s="81"/>
    </row>
    <row r="43" spans="1:18" ht="18">
      <c r="A43" s="98"/>
      <c r="B43" s="92" t="s">
        <v>105</v>
      </c>
      <c r="C43" s="97"/>
      <c r="D43" s="97" t="s">
        <v>124</v>
      </c>
      <c r="E43" s="95"/>
      <c r="F43" s="92"/>
      <c r="G43" s="92"/>
      <c r="H43" s="95"/>
      <c r="I43" s="95"/>
      <c r="J43" s="95"/>
      <c r="K43" s="95"/>
      <c r="L43" s="95"/>
      <c r="M43" s="95"/>
      <c r="N43" s="97"/>
      <c r="O43" s="97"/>
      <c r="P43" s="97"/>
      <c r="Q43" s="97"/>
      <c r="R43" s="81"/>
    </row>
    <row r="44" spans="1:18" ht="18">
      <c r="A44" s="98"/>
      <c r="B44" s="92" t="s">
        <v>107</v>
      </c>
      <c r="C44" s="97"/>
      <c r="D44" s="97">
        <v>900</v>
      </c>
      <c r="E44" s="95">
        <f>SUM(E45:E46)</f>
        <v>2525000</v>
      </c>
      <c r="F44" s="95">
        <f>SUM(F45:F46)</f>
        <v>2525000</v>
      </c>
      <c r="G44" s="92"/>
      <c r="H44" s="95">
        <f>SUM(H45)</f>
        <v>1201000</v>
      </c>
      <c r="I44" s="95">
        <f>SUM(I45)</f>
        <v>1201000</v>
      </c>
      <c r="J44" s="95">
        <f>SUM(J45)</f>
        <v>1201000</v>
      </c>
      <c r="K44" s="95"/>
      <c r="L44" s="95"/>
      <c r="M44" s="95"/>
      <c r="N44" s="97"/>
      <c r="O44" s="97"/>
      <c r="P44" s="97"/>
      <c r="Q44" s="97"/>
      <c r="R44" s="81"/>
    </row>
    <row r="45" spans="1:18" ht="18">
      <c r="A45" s="98"/>
      <c r="B45" s="92" t="s">
        <v>108</v>
      </c>
      <c r="C45" s="97"/>
      <c r="D45" s="97">
        <v>90017</v>
      </c>
      <c r="E45" s="95">
        <v>1201000</v>
      </c>
      <c r="F45" s="95">
        <v>1201000</v>
      </c>
      <c r="G45" s="92"/>
      <c r="H45" s="95">
        <f>SUM(I45)</f>
        <v>1201000</v>
      </c>
      <c r="I45" s="95">
        <v>1201000</v>
      </c>
      <c r="J45" s="95">
        <v>1201000</v>
      </c>
      <c r="K45" s="95"/>
      <c r="L45" s="95"/>
      <c r="M45" s="95"/>
      <c r="N45" s="97"/>
      <c r="O45" s="97"/>
      <c r="P45" s="97"/>
      <c r="Q45" s="97"/>
      <c r="R45" s="81"/>
    </row>
    <row r="46" spans="1:18" ht="18">
      <c r="A46" s="98"/>
      <c r="B46" s="92" t="s">
        <v>109</v>
      </c>
      <c r="C46" s="97"/>
      <c r="D46" s="97">
        <v>621</v>
      </c>
      <c r="E46" s="95">
        <v>1324000</v>
      </c>
      <c r="F46" s="95">
        <v>1324000</v>
      </c>
      <c r="G46" s="92"/>
      <c r="H46" s="95"/>
      <c r="I46" s="95"/>
      <c r="J46" s="95"/>
      <c r="K46" s="95"/>
      <c r="L46" s="95"/>
      <c r="M46" s="95"/>
      <c r="N46" s="97"/>
      <c r="O46" s="97"/>
      <c r="P46" s="97"/>
      <c r="Q46" s="97"/>
      <c r="R46" s="81"/>
    </row>
    <row r="47" spans="1:18" ht="18">
      <c r="A47" s="98"/>
      <c r="B47" s="92" t="s">
        <v>99</v>
      </c>
      <c r="C47" s="97" t="s">
        <v>125</v>
      </c>
      <c r="D47" s="97"/>
      <c r="E47" s="95"/>
      <c r="F47" s="95"/>
      <c r="G47" s="92"/>
      <c r="H47" s="97"/>
      <c r="I47" s="95"/>
      <c r="J47" s="95"/>
      <c r="K47" s="95"/>
      <c r="L47" s="95"/>
      <c r="M47" s="95"/>
      <c r="N47" s="97"/>
      <c r="O47" s="97"/>
      <c r="P47" s="97"/>
      <c r="Q47" s="97"/>
      <c r="R47" s="81"/>
    </row>
    <row r="48" spans="1:18" ht="18">
      <c r="A48" s="91" t="s">
        <v>126</v>
      </c>
      <c r="B48" s="92" t="s">
        <v>101</v>
      </c>
      <c r="C48" s="97" t="s">
        <v>113</v>
      </c>
      <c r="D48" s="97"/>
      <c r="E48" s="95"/>
      <c r="F48" s="95"/>
      <c r="G48" s="92"/>
      <c r="H48" s="97"/>
      <c r="I48" s="95"/>
      <c r="J48" s="95"/>
      <c r="K48" s="95"/>
      <c r="L48" s="95"/>
      <c r="M48" s="95"/>
      <c r="N48" s="97"/>
      <c r="O48" s="97"/>
      <c r="P48" s="97"/>
      <c r="Q48" s="97"/>
      <c r="R48" s="81"/>
    </row>
    <row r="49" spans="1:18" ht="18">
      <c r="A49" s="91"/>
      <c r="B49" s="92" t="s">
        <v>103</v>
      </c>
      <c r="C49" s="97" t="s">
        <v>114</v>
      </c>
      <c r="D49" s="97"/>
      <c r="E49" s="95"/>
      <c r="F49" s="95"/>
      <c r="G49" s="92"/>
      <c r="H49" s="97"/>
      <c r="I49" s="95"/>
      <c r="J49" s="95"/>
      <c r="K49" s="95"/>
      <c r="L49" s="95"/>
      <c r="M49" s="95"/>
      <c r="N49" s="97"/>
      <c r="O49" s="97"/>
      <c r="P49" s="97"/>
      <c r="Q49" s="97"/>
      <c r="R49" s="81"/>
    </row>
    <row r="50" spans="1:18" ht="18">
      <c r="A50" s="91"/>
      <c r="B50" s="92" t="s">
        <v>105</v>
      </c>
      <c r="C50" s="97" t="s">
        <v>127</v>
      </c>
      <c r="D50" s="97"/>
      <c r="E50" s="95"/>
      <c r="F50" s="95"/>
      <c r="G50" s="92"/>
      <c r="H50" s="97"/>
      <c r="I50" s="95"/>
      <c r="J50" s="95"/>
      <c r="K50" s="95"/>
      <c r="L50" s="95"/>
      <c r="M50" s="95"/>
      <c r="N50" s="97"/>
      <c r="O50" s="97"/>
      <c r="P50" s="97"/>
      <c r="Q50" s="97"/>
      <c r="R50" s="81"/>
    </row>
    <row r="51" spans="1:18" ht="18">
      <c r="A51" s="91"/>
      <c r="B51" s="92" t="s">
        <v>107</v>
      </c>
      <c r="C51" s="97"/>
      <c r="D51" s="97">
        <v>921</v>
      </c>
      <c r="E51" s="96">
        <f aca="true" t="shared" si="0" ref="E51:J51">SUM(E52)</f>
        <v>296086</v>
      </c>
      <c r="F51" s="96">
        <f t="shared" si="0"/>
        <v>296086</v>
      </c>
      <c r="G51" s="96">
        <f t="shared" si="0"/>
        <v>0</v>
      </c>
      <c r="H51" s="96">
        <f t="shared" si="0"/>
        <v>296086</v>
      </c>
      <c r="I51" s="96">
        <f t="shared" si="0"/>
        <v>296086</v>
      </c>
      <c r="J51" s="96">
        <f t="shared" si="0"/>
        <v>296086</v>
      </c>
      <c r="K51" s="96"/>
      <c r="L51" s="96">
        <f>SUM(L52)</f>
        <v>0</v>
      </c>
      <c r="M51" s="96">
        <f>SUM(M52)</f>
        <v>0</v>
      </c>
      <c r="N51" s="96"/>
      <c r="O51" s="96"/>
      <c r="P51" s="96"/>
      <c r="Q51" s="96"/>
      <c r="R51" s="81"/>
    </row>
    <row r="52" spans="1:18" ht="18">
      <c r="A52" s="91"/>
      <c r="B52" s="92" t="s">
        <v>108</v>
      </c>
      <c r="C52" s="97"/>
      <c r="D52" s="97">
        <v>92109</v>
      </c>
      <c r="E52" s="96">
        <f>SUM(F52)</f>
        <v>296086</v>
      </c>
      <c r="F52" s="96">
        <f>SUM(H52)</f>
        <v>296086</v>
      </c>
      <c r="G52" s="96"/>
      <c r="H52" s="96">
        <f>SUM(I52)</f>
        <v>296086</v>
      </c>
      <c r="I52" s="96">
        <f>SUM(J52)</f>
        <v>296086</v>
      </c>
      <c r="J52" s="96">
        <v>296086</v>
      </c>
      <c r="K52" s="96"/>
      <c r="L52" s="96"/>
      <c r="M52" s="96"/>
      <c r="N52" s="96"/>
      <c r="O52" s="96"/>
      <c r="P52" s="96"/>
      <c r="Q52" s="96"/>
      <c r="R52" s="81"/>
    </row>
    <row r="53" spans="1:18" ht="18">
      <c r="A53" s="91"/>
      <c r="B53" s="92" t="s">
        <v>109</v>
      </c>
      <c r="C53" s="97"/>
      <c r="D53" s="97">
        <v>622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81"/>
    </row>
    <row r="54" spans="1:18" ht="18">
      <c r="A54" s="98"/>
      <c r="B54" s="92" t="s">
        <v>99</v>
      </c>
      <c r="C54" s="97" t="s">
        <v>125</v>
      </c>
      <c r="D54" s="97"/>
      <c r="E54" s="95"/>
      <c r="F54" s="95"/>
      <c r="G54" s="92"/>
      <c r="H54" s="97"/>
      <c r="I54" s="95"/>
      <c r="J54" s="95"/>
      <c r="K54" s="95"/>
      <c r="L54" s="95"/>
      <c r="M54" s="95"/>
      <c r="N54" s="97"/>
      <c r="O54" s="97"/>
      <c r="P54" s="97"/>
      <c r="Q54" s="97"/>
      <c r="R54" s="81"/>
    </row>
    <row r="55" spans="1:18" ht="18">
      <c r="A55" s="91" t="s">
        <v>128</v>
      </c>
      <c r="B55" s="92" t="s">
        <v>101</v>
      </c>
      <c r="C55" s="97" t="s">
        <v>113</v>
      </c>
      <c r="D55" s="97"/>
      <c r="E55" s="95"/>
      <c r="F55" s="95"/>
      <c r="G55" s="92"/>
      <c r="H55" s="97"/>
      <c r="I55" s="95"/>
      <c r="J55" s="95"/>
      <c r="K55" s="95"/>
      <c r="L55" s="95"/>
      <c r="M55" s="95"/>
      <c r="N55" s="97"/>
      <c r="O55" s="97"/>
      <c r="P55" s="97"/>
      <c r="Q55" s="97"/>
      <c r="R55" s="81"/>
    </row>
    <row r="56" spans="1:18" ht="18">
      <c r="A56" s="91"/>
      <c r="B56" s="92" t="s">
        <v>103</v>
      </c>
      <c r="C56" s="97" t="s">
        <v>114</v>
      </c>
      <c r="D56" s="97"/>
      <c r="E56" s="95"/>
      <c r="F56" s="95"/>
      <c r="G56" s="92"/>
      <c r="H56" s="97"/>
      <c r="I56" s="95"/>
      <c r="J56" s="95"/>
      <c r="K56" s="95"/>
      <c r="L56" s="95"/>
      <c r="M56" s="95"/>
      <c r="N56" s="97"/>
      <c r="O56" s="97"/>
      <c r="P56" s="97"/>
      <c r="Q56" s="97"/>
      <c r="R56" s="81"/>
    </row>
    <row r="57" spans="1:18" ht="18">
      <c r="A57" s="91"/>
      <c r="B57" s="92" t="s">
        <v>105</v>
      </c>
      <c r="C57" s="97" t="s">
        <v>129</v>
      </c>
      <c r="D57" s="97"/>
      <c r="E57" s="95"/>
      <c r="F57" s="92"/>
      <c r="G57" s="92"/>
      <c r="H57" s="95"/>
      <c r="I57" s="95"/>
      <c r="J57" s="95"/>
      <c r="K57" s="95"/>
      <c r="L57" s="95"/>
      <c r="M57" s="95"/>
      <c r="N57" s="97"/>
      <c r="O57" s="97"/>
      <c r="P57" s="97"/>
      <c r="Q57" s="97"/>
      <c r="R57" s="81"/>
    </row>
    <row r="58" spans="1:18" ht="18">
      <c r="A58" s="91"/>
      <c r="B58" s="92" t="s">
        <v>107</v>
      </c>
      <c r="C58" s="97"/>
      <c r="D58" s="97">
        <v>921</v>
      </c>
      <c r="E58" s="96">
        <v>173027</v>
      </c>
      <c r="F58" s="96">
        <f>SUM(F59)</f>
        <v>173027</v>
      </c>
      <c r="G58" s="96"/>
      <c r="H58" s="96">
        <f>SUM(H59)</f>
        <v>173027</v>
      </c>
      <c r="I58" s="96">
        <f>SUM(I59)</f>
        <v>173027</v>
      </c>
      <c r="J58" s="96">
        <f>SUM(J59)</f>
        <v>173027</v>
      </c>
      <c r="K58" s="96"/>
      <c r="L58" s="96"/>
      <c r="M58" s="96"/>
      <c r="N58" s="96"/>
      <c r="O58" s="96"/>
      <c r="P58" s="96"/>
      <c r="Q58" s="96"/>
      <c r="R58" s="81"/>
    </row>
    <row r="59" spans="1:18" ht="18">
      <c r="A59" s="91"/>
      <c r="B59" s="92" t="s">
        <v>108</v>
      </c>
      <c r="C59" s="97"/>
      <c r="D59" s="97">
        <v>92116</v>
      </c>
      <c r="E59" s="96">
        <v>173027</v>
      </c>
      <c r="F59" s="96">
        <v>173027</v>
      </c>
      <c r="G59" s="96"/>
      <c r="H59" s="96">
        <v>173027</v>
      </c>
      <c r="I59" s="96">
        <v>173027</v>
      </c>
      <c r="J59" s="96">
        <v>173027</v>
      </c>
      <c r="K59" s="96"/>
      <c r="L59" s="96"/>
      <c r="M59" s="96"/>
      <c r="N59" s="96"/>
      <c r="O59" s="96"/>
      <c r="P59" s="96"/>
      <c r="Q59" s="96"/>
      <c r="R59" s="81"/>
    </row>
    <row r="60" spans="1:18" ht="18">
      <c r="A60" s="91"/>
      <c r="B60" s="92" t="s">
        <v>109</v>
      </c>
      <c r="C60" s="97"/>
      <c r="D60" s="97">
        <v>622</v>
      </c>
      <c r="E60" s="95"/>
      <c r="F60" s="92"/>
      <c r="G60" s="92"/>
      <c r="H60" s="95"/>
      <c r="I60" s="95"/>
      <c r="J60" s="95"/>
      <c r="K60" s="95"/>
      <c r="L60" s="95"/>
      <c r="M60" s="95"/>
      <c r="N60" s="97"/>
      <c r="O60" s="97"/>
      <c r="P60" s="97"/>
      <c r="Q60" s="97"/>
      <c r="R60" s="81"/>
    </row>
    <row r="61" spans="1:18" ht="18">
      <c r="A61" s="101" t="s">
        <v>130</v>
      </c>
      <c r="B61" s="92" t="s">
        <v>99</v>
      </c>
      <c r="C61" s="102" t="s">
        <v>131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81"/>
    </row>
    <row r="62" spans="1:18" ht="18">
      <c r="A62" s="101"/>
      <c r="B62" s="92" t="s">
        <v>101</v>
      </c>
      <c r="C62" s="97" t="s">
        <v>132</v>
      </c>
      <c r="D62" s="97"/>
      <c r="E62" s="92"/>
      <c r="F62" s="95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4"/>
      <c r="R62" s="81"/>
    </row>
    <row r="63" spans="1:18" ht="18">
      <c r="A63" s="101"/>
      <c r="B63" s="92" t="s">
        <v>103</v>
      </c>
      <c r="C63" s="105" t="s">
        <v>133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  <c r="R63" s="81"/>
    </row>
    <row r="64" spans="1:18" ht="18">
      <c r="A64" s="101"/>
      <c r="B64" s="92" t="s">
        <v>105</v>
      </c>
      <c r="C64" s="105" t="s">
        <v>134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7"/>
      <c r="P64" s="107"/>
      <c r="Q64" s="106"/>
      <c r="R64" s="81"/>
    </row>
    <row r="65" spans="1:18" ht="18">
      <c r="A65" s="101"/>
      <c r="B65" s="92" t="s">
        <v>135</v>
      </c>
      <c r="C65" s="97"/>
      <c r="D65" s="97">
        <v>801</v>
      </c>
      <c r="E65" s="96">
        <f>SUM(E66)</f>
        <v>1540</v>
      </c>
      <c r="F65" s="96">
        <f>SUM(F66)</f>
        <v>231</v>
      </c>
      <c r="G65" s="96">
        <f>SUM(G66)</f>
        <v>1309</v>
      </c>
      <c r="H65" s="96">
        <f>SUM(H66)</f>
        <v>1540</v>
      </c>
      <c r="I65" s="96">
        <f>SUM(I66)</f>
        <v>231</v>
      </c>
      <c r="J65" s="96"/>
      <c r="K65" s="96"/>
      <c r="L65" s="96">
        <f>SUM(L66)</f>
        <v>231</v>
      </c>
      <c r="M65" s="96">
        <f>SUM(M66)</f>
        <v>1309</v>
      </c>
      <c r="N65" s="96"/>
      <c r="O65" s="96"/>
      <c r="P65" s="96"/>
      <c r="Q65" s="96">
        <f>SUM(G66)</f>
        <v>1309</v>
      </c>
      <c r="R65" s="81"/>
    </row>
    <row r="66" spans="1:18" ht="18">
      <c r="A66" s="101"/>
      <c r="B66" s="92" t="s">
        <v>120</v>
      </c>
      <c r="C66" s="97"/>
      <c r="D66" s="97">
        <v>80195</v>
      </c>
      <c r="E66" s="96">
        <f>SUM(F66:G66)</f>
        <v>1540</v>
      </c>
      <c r="F66" s="96">
        <v>231</v>
      </c>
      <c r="G66" s="96">
        <v>1309</v>
      </c>
      <c r="H66" s="96">
        <v>1540</v>
      </c>
      <c r="I66" s="96">
        <v>231</v>
      </c>
      <c r="J66" s="96"/>
      <c r="K66" s="96"/>
      <c r="L66" s="96">
        <v>231</v>
      </c>
      <c r="M66" s="96">
        <v>1309</v>
      </c>
      <c r="N66" s="96"/>
      <c r="O66" s="96"/>
      <c r="P66" s="96"/>
      <c r="Q66" s="96">
        <v>1309</v>
      </c>
      <c r="R66" s="81"/>
    </row>
    <row r="67" spans="1:18" ht="18">
      <c r="A67" s="101"/>
      <c r="B67" s="92"/>
      <c r="C67" s="97"/>
      <c r="D67" s="97">
        <v>606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81"/>
    </row>
    <row r="68" spans="1:18" ht="50.25" customHeight="1">
      <c r="A68" s="108">
        <v>2</v>
      </c>
      <c r="B68" s="88" t="s">
        <v>136</v>
      </c>
      <c r="C68" s="109" t="s">
        <v>97</v>
      </c>
      <c r="D68" s="109"/>
      <c r="E68" s="90">
        <f aca="true" t="shared" si="1" ref="E68:J68">SUM(E73+E81+E88+E95+E102)</f>
        <v>513239.87</v>
      </c>
      <c r="F68" s="90">
        <f t="shared" si="1"/>
        <v>92546.28000000001</v>
      </c>
      <c r="G68" s="90">
        <f t="shared" si="1"/>
        <v>420693.59</v>
      </c>
      <c r="H68" s="90">
        <f t="shared" si="1"/>
        <v>431431.87</v>
      </c>
      <c r="I68" s="90">
        <f t="shared" si="1"/>
        <v>77155.28</v>
      </c>
      <c r="J68" s="90">
        <f t="shared" si="1"/>
        <v>0</v>
      </c>
      <c r="K68" s="90"/>
      <c r="L68" s="90">
        <f>SUM(L73+L81+L88+L95+L102)</f>
        <v>77155.28</v>
      </c>
      <c r="M68" s="90">
        <f>SUM(M73+M81+M88+M95+M102)</f>
        <v>354276.59</v>
      </c>
      <c r="N68" s="90"/>
      <c r="O68" s="90"/>
      <c r="P68" s="90"/>
      <c r="Q68" s="90">
        <f>SUM(Q73+Q81+Q88+Q95+Q102)</f>
        <v>354276.59</v>
      </c>
      <c r="R68" s="81"/>
    </row>
    <row r="69" spans="1:18" ht="21.75" customHeight="1">
      <c r="A69" s="108"/>
      <c r="B69" s="92" t="s">
        <v>99</v>
      </c>
      <c r="C69" s="102" t="s">
        <v>131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81"/>
    </row>
    <row r="70" spans="1:18" ht="24" customHeight="1">
      <c r="A70" s="108"/>
      <c r="B70" s="92" t="s">
        <v>101</v>
      </c>
      <c r="C70" s="97" t="s">
        <v>132</v>
      </c>
      <c r="D70" s="97"/>
      <c r="E70" s="92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81"/>
    </row>
    <row r="71" spans="1:18" ht="23.25" customHeight="1">
      <c r="A71" s="108"/>
      <c r="B71" s="92" t="s">
        <v>103</v>
      </c>
      <c r="C71" s="97" t="s">
        <v>137</v>
      </c>
      <c r="D71" s="97"/>
      <c r="E71" s="92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81"/>
    </row>
    <row r="72" spans="1:18" ht="25.5" customHeight="1">
      <c r="A72" s="108"/>
      <c r="B72" s="92" t="s">
        <v>105</v>
      </c>
      <c r="C72" s="97" t="s">
        <v>138</v>
      </c>
      <c r="D72" s="97"/>
      <c r="E72" s="92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81"/>
    </row>
    <row r="73" spans="1:18" ht="23.25" customHeight="1">
      <c r="A73" s="108"/>
      <c r="B73" s="92" t="s">
        <v>107</v>
      </c>
      <c r="C73" s="110"/>
      <c r="D73" s="110">
        <v>801</v>
      </c>
      <c r="E73" s="111">
        <f>SUM(E74:E76)</f>
        <v>253100</v>
      </c>
      <c r="F73" s="111">
        <v>54285</v>
      </c>
      <c r="G73" s="111">
        <v>198815</v>
      </c>
      <c r="H73" s="111">
        <f>SUM(H74:H76)</f>
        <v>171292</v>
      </c>
      <c r="I73" s="111">
        <f>SUM(I74:I76)</f>
        <v>38894</v>
      </c>
      <c r="J73" s="111"/>
      <c r="K73" s="111"/>
      <c r="L73" s="111">
        <f>SUM(L75)</f>
        <v>38894</v>
      </c>
      <c r="M73" s="111">
        <f>SUM(N73:Q73)</f>
        <v>132398</v>
      </c>
      <c r="N73" s="111"/>
      <c r="O73" s="111"/>
      <c r="P73" s="111"/>
      <c r="Q73" s="111">
        <f>SUM(Q75)</f>
        <v>132398</v>
      </c>
      <c r="R73" s="81"/>
    </row>
    <row r="74" spans="1:18" ht="24" customHeight="1">
      <c r="A74" s="108"/>
      <c r="B74" s="92" t="s">
        <v>139</v>
      </c>
      <c r="C74" s="110"/>
      <c r="D74" s="110">
        <v>80104</v>
      </c>
      <c r="E74" s="111">
        <v>68023</v>
      </c>
      <c r="F74" s="111">
        <v>13312</v>
      </c>
      <c r="G74" s="111">
        <v>54711</v>
      </c>
      <c r="H74" s="111">
        <f>SUM(M74+I74)</f>
        <v>0</v>
      </c>
      <c r="I74" s="111">
        <f>SUM(L74)</f>
        <v>0</v>
      </c>
      <c r="J74" s="111"/>
      <c r="K74" s="111"/>
      <c r="L74" s="111">
        <v>0</v>
      </c>
      <c r="M74" s="111">
        <f>SUM(N74:Q74)</f>
        <v>0</v>
      </c>
      <c r="N74" s="111"/>
      <c r="O74" s="111"/>
      <c r="P74" s="111"/>
      <c r="Q74" s="111">
        <v>0</v>
      </c>
      <c r="R74" s="81"/>
    </row>
    <row r="75" spans="1:18" ht="20.25" customHeight="1">
      <c r="A75" s="108"/>
      <c r="B75" s="92" t="s">
        <v>83</v>
      </c>
      <c r="C75" s="110"/>
      <c r="D75" s="110" t="s">
        <v>140</v>
      </c>
      <c r="E75" s="111">
        <f>SUM(F75:G75)</f>
        <v>171292</v>
      </c>
      <c r="F75" s="111">
        <v>38894</v>
      </c>
      <c r="G75" s="111">
        <v>132398</v>
      </c>
      <c r="H75" s="111">
        <f>SUM(L75+M75)</f>
        <v>171292</v>
      </c>
      <c r="I75" s="111">
        <f>SUM(L75)</f>
        <v>38894</v>
      </c>
      <c r="J75" s="111"/>
      <c r="K75" s="111"/>
      <c r="L75" s="111">
        <v>38894</v>
      </c>
      <c r="M75" s="111">
        <v>132398</v>
      </c>
      <c r="N75" s="111"/>
      <c r="O75" s="111"/>
      <c r="P75" s="111"/>
      <c r="Q75" s="111">
        <v>132398</v>
      </c>
      <c r="R75" s="81"/>
    </row>
    <row r="76" spans="1:18" ht="18.75" customHeight="1">
      <c r="A76" s="108"/>
      <c r="B76" s="92" t="s">
        <v>121</v>
      </c>
      <c r="C76" s="110"/>
      <c r="D76" s="110"/>
      <c r="E76" s="112">
        <v>13785</v>
      </c>
      <c r="F76" s="112">
        <v>2079</v>
      </c>
      <c r="G76" s="112">
        <v>11706</v>
      </c>
      <c r="H76" s="112"/>
      <c r="I76" s="112"/>
      <c r="J76" s="110"/>
      <c r="K76" s="110"/>
      <c r="L76" s="112"/>
      <c r="M76" s="112"/>
      <c r="N76" s="112"/>
      <c r="O76" s="112"/>
      <c r="P76" s="112"/>
      <c r="Q76" s="112"/>
      <c r="R76" s="81"/>
    </row>
    <row r="77" spans="1:18" ht="18">
      <c r="A77" s="109" t="s">
        <v>141</v>
      </c>
      <c r="B77" s="92" t="s">
        <v>99</v>
      </c>
      <c r="C77" s="102" t="s">
        <v>131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81"/>
    </row>
    <row r="78" spans="1:18" ht="18">
      <c r="A78" s="109"/>
      <c r="B78" s="92" t="s">
        <v>101</v>
      </c>
      <c r="C78" s="97" t="s">
        <v>132</v>
      </c>
      <c r="D78" s="97"/>
      <c r="E78" s="92"/>
      <c r="F78" s="95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  <c r="R78" s="81"/>
    </row>
    <row r="79" spans="1:18" ht="18">
      <c r="A79" s="109"/>
      <c r="B79" s="92" t="s">
        <v>103</v>
      </c>
      <c r="C79" s="105" t="s">
        <v>133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6"/>
      <c r="R79" s="81"/>
    </row>
    <row r="80" spans="1:18" ht="18">
      <c r="A80" s="109"/>
      <c r="B80" s="92" t="s">
        <v>105</v>
      </c>
      <c r="C80" s="105" t="s">
        <v>142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7"/>
      <c r="P80" s="107"/>
      <c r="Q80" s="106"/>
      <c r="R80" s="81"/>
    </row>
    <row r="81" spans="1:18" ht="18">
      <c r="A81" s="109"/>
      <c r="B81" s="92" t="s">
        <v>107</v>
      </c>
      <c r="C81" s="113"/>
      <c r="D81" s="113">
        <v>801</v>
      </c>
      <c r="E81" s="90">
        <f>SUM(E82)</f>
        <v>48972</v>
      </c>
      <c r="F81" s="90">
        <f>SUM(F82)</f>
        <v>7345.8</v>
      </c>
      <c r="G81" s="90">
        <f>SUM(G82)</f>
        <v>41626.2</v>
      </c>
      <c r="H81" s="90">
        <f>SUM(H82)</f>
        <v>48972</v>
      </c>
      <c r="I81" s="90">
        <f>SUM(I82)</f>
        <v>7345.8</v>
      </c>
      <c r="J81" s="90"/>
      <c r="K81" s="90"/>
      <c r="L81" s="90">
        <f>SUM(L82)</f>
        <v>7345.8</v>
      </c>
      <c r="M81" s="90">
        <f>SUM(M82)</f>
        <v>41626.2</v>
      </c>
      <c r="N81" s="90"/>
      <c r="O81" s="90"/>
      <c r="P81" s="90"/>
      <c r="Q81" s="90">
        <v>41626.2</v>
      </c>
      <c r="R81" s="81"/>
    </row>
    <row r="82" spans="1:18" ht="18">
      <c r="A82" s="109"/>
      <c r="B82" s="92" t="s">
        <v>143</v>
      </c>
      <c r="C82" s="113"/>
      <c r="D82" s="113">
        <v>80195</v>
      </c>
      <c r="E82" s="90">
        <f>SUM(F82:G82)</f>
        <v>48972</v>
      </c>
      <c r="F82" s="90">
        <v>7345.8</v>
      </c>
      <c r="G82" s="90">
        <v>41626.2</v>
      </c>
      <c r="H82" s="90">
        <f>SUM(M82+I81)</f>
        <v>48972</v>
      </c>
      <c r="I82" s="90">
        <f>SUM(L82)</f>
        <v>7345.8</v>
      </c>
      <c r="J82" s="90"/>
      <c r="K82" s="90"/>
      <c r="L82" s="90">
        <v>7345.8</v>
      </c>
      <c r="M82" s="90">
        <f>SUM(Q82)</f>
        <v>41626.2</v>
      </c>
      <c r="N82" s="90"/>
      <c r="O82" s="90"/>
      <c r="P82" s="90"/>
      <c r="Q82" s="90">
        <v>41626.2</v>
      </c>
      <c r="R82" s="81"/>
    </row>
    <row r="83" spans="1:18" ht="18">
      <c r="A83" s="109"/>
      <c r="B83" s="92" t="s">
        <v>83</v>
      </c>
      <c r="C83" s="113"/>
      <c r="D83" s="113" t="s">
        <v>144</v>
      </c>
      <c r="E83" s="114">
        <f>SUM(F83:G83)</f>
        <v>0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81"/>
    </row>
    <row r="84" spans="1:18" ht="18">
      <c r="A84" s="109" t="s">
        <v>145</v>
      </c>
      <c r="B84" s="92" t="s">
        <v>99</v>
      </c>
      <c r="C84" s="102" t="s">
        <v>131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81"/>
    </row>
    <row r="85" spans="1:18" ht="18">
      <c r="A85" s="109"/>
      <c r="B85" s="92" t="s">
        <v>101</v>
      </c>
      <c r="C85" s="97" t="s">
        <v>132</v>
      </c>
      <c r="D85" s="97"/>
      <c r="E85" s="92"/>
      <c r="F85" s="95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4"/>
      <c r="R85" s="81"/>
    </row>
    <row r="86" spans="1:18" ht="18">
      <c r="A86" s="109"/>
      <c r="B86" s="92" t="s">
        <v>103</v>
      </c>
      <c r="C86" s="105" t="s">
        <v>133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6"/>
      <c r="R86" s="81"/>
    </row>
    <row r="87" spans="1:18" ht="18">
      <c r="A87" s="109"/>
      <c r="B87" s="92" t="s">
        <v>105</v>
      </c>
      <c r="C87" s="105" t="s">
        <v>146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7"/>
      <c r="P87" s="107"/>
      <c r="Q87" s="106"/>
      <c r="R87" s="81"/>
    </row>
    <row r="88" spans="1:18" ht="18">
      <c r="A88" s="109"/>
      <c r="B88" s="92" t="s">
        <v>107</v>
      </c>
      <c r="C88" s="113"/>
      <c r="D88" s="113">
        <v>801</v>
      </c>
      <c r="E88" s="90">
        <f>SUM(E89)</f>
        <v>48972</v>
      </c>
      <c r="F88" s="90">
        <f>SUM(F89)</f>
        <v>7345.8</v>
      </c>
      <c r="G88" s="90">
        <f>SUM(G89)</f>
        <v>41626.2</v>
      </c>
      <c r="H88" s="90">
        <f>SUM(H89)</f>
        <v>48972</v>
      </c>
      <c r="I88" s="90">
        <f>SUM(I89)</f>
        <v>7345.8</v>
      </c>
      <c r="J88" s="90"/>
      <c r="K88" s="90"/>
      <c r="L88" s="90">
        <f>SUM(L89)</f>
        <v>7345.8</v>
      </c>
      <c r="M88" s="90">
        <f>SUM(M89)</f>
        <v>41626.2</v>
      </c>
      <c r="N88" s="90"/>
      <c r="O88" s="90"/>
      <c r="P88" s="90"/>
      <c r="Q88" s="90">
        <f>SUM(Q89)</f>
        <v>41626.2</v>
      </c>
      <c r="R88" s="81"/>
    </row>
    <row r="89" spans="1:18" ht="18">
      <c r="A89" s="109"/>
      <c r="B89" s="92" t="s">
        <v>143</v>
      </c>
      <c r="C89" s="113"/>
      <c r="D89" s="113">
        <v>80195</v>
      </c>
      <c r="E89" s="90">
        <f>SUM(F89:G89)</f>
        <v>48972</v>
      </c>
      <c r="F89" s="90">
        <v>7345.8</v>
      </c>
      <c r="G89" s="90">
        <v>41626.2</v>
      </c>
      <c r="H89" s="90">
        <f>SUM(M89+I88)</f>
        <v>48972</v>
      </c>
      <c r="I89" s="90">
        <f>SUM(L89)</f>
        <v>7345.8</v>
      </c>
      <c r="J89" s="90"/>
      <c r="K89" s="90"/>
      <c r="L89" s="90">
        <v>7345.8</v>
      </c>
      <c r="M89" s="90">
        <f>SUM(Q89)</f>
        <v>41626.2</v>
      </c>
      <c r="N89" s="90"/>
      <c r="O89" s="90"/>
      <c r="P89" s="90"/>
      <c r="Q89" s="90">
        <v>41626.2</v>
      </c>
      <c r="R89" s="81"/>
    </row>
    <row r="90" spans="1:18" ht="18">
      <c r="A90" s="109"/>
      <c r="B90" s="92" t="s">
        <v>83</v>
      </c>
      <c r="C90" s="113"/>
      <c r="D90" s="113" t="s">
        <v>144</v>
      </c>
      <c r="E90" s="114">
        <f>SUM(F90:G90)</f>
        <v>0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81"/>
    </row>
    <row r="91" spans="1:18" ht="18">
      <c r="A91" s="115"/>
      <c r="B91" s="92" t="s">
        <v>99</v>
      </c>
      <c r="C91" s="102" t="s">
        <v>131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81"/>
    </row>
    <row r="92" spans="1:18" ht="18">
      <c r="A92" s="115"/>
      <c r="B92" s="92" t="s">
        <v>101</v>
      </c>
      <c r="C92" s="97" t="s">
        <v>132</v>
      </c>
      <c r="D92" s="97"/>
      <c r="E92" s="92"/>
      <c r="F92" s="95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4"/>
      <c r="R92" s="81"/>
    </row>
    <row r="93" spans="1:18" ht="18">
      <c r="A93" s="115"/>
      <c r="B93" s="92" t="s">
        <v>103</v>
      </c>
      <c r="C93" s="105" t="s">
        <v>133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6"/>
      <c r="R93" s="81"/>
    </row>
    <row r="94" spans="1:18" ht="18">
      <c r="A94" s="115"/>
      <c r="B94" s="92" t="s">
        <v>105</v>
      </c>
      <c r="C94" s="105" t="s">
        <v>134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7"/>
      <c r="P94" s="107"/>
      <c r="Q94" s="106"/>
      <c r="R94" s="81"/>
    </row>
    <row r="95" spans="1:18" ht="18">
      <c r="A95" s="115"/>
      <c r="B95" s="92" t="s">
        <v>107</v>
      </c>
      <c r="C95" s="110"/>
      <c r="D95" s="110">
        <v>801</v>
      </c>
      <c r="E95" s="111">
        <f>SUM(E96)</f>
        <v>48449</v>
      </c>
      <c r="F95" s="111">
        <f>SUM(F96)</f>
        <v>7267.35</v>
      </c>
      <c r="G95" s="111">
        <v>41181.65</v>
      </c>
      <c r="H95" s="111">
        <f>SUM(H96)</f>
        <v>48449</v>
      </c>
      <c r="I95" s="111">
        <f>SUM(I96)</f>
        <v>7267.35</v>
      </c>
      <c r="J95" s="111"/>
      <c r="K95" s="111"/>
      <c r="L95" s="111">
        <f>SUM(L96)</f>
        <v>7267.35</v>
      </c>
      <c r="M95" s="111">
        <f>SUM(M96)</f>
        <v>41181.65</v>
      </c>
      <c r="N95" s="111"/>
      <c r="O95" s="111"/>
      <c r="P95" s="111"/>
      <c r="Q95" s="111">
        <f>SUM(Q96)</f>
        <v>41181.65</v>
      </c>
      <c r="R95" s="81"/>
    </row>
    <row r="96" spans="1:18" ht="18">
      <c r="A96" s="115"/>
      <c r="B96" s="92" t="s">
        <v>120</v>
      </c>
      <c r="C96" s="110"/>
      <c r="D96" s="110">
        <v>80195</v>
      </c>
      <c r="E96" s="111">
        <f>SUM(F96:G96)</f>
        <v>48449</v>
      </c>
      <c r="F96" s="111">
        <v>7267.35</v>
      </c>
      <c r="G96" s="111">
        <v>41181.65</v>
      </c>
      <c r="H96" s="111">
        <f>SUM(M96+I96)</f>
        <v>48449</v>
      </c>
      <c r="I96" s="111">
        <v>7267.35</v>
      </c>
      <c r="J96" s="111"/>
      <c r="K96" s="111"/>
      <c r="L96" s="111">
        <v>7267.35</v>
      </c>
      <c r="M96" s="111">
        <f>SUM(Q96)</f>
        <v>41181.65</v>
      </c>
      <c r="N96" s="111"/>
      <c r="O96" s="111"/>
      <c r="P96" s="111"/>
      <c r="Q96" s="111">
        <v>41181.65</v>
      </c>
      <c r="R96" s="81"/>
    </row>
    <row r="97" spans="1:18" ht="18">
      <c r="A97" s="115"/>
      <c r="B97" s="92"/>
      <c r="C97" s="110"/>
      <c r="D97" s="110" t="s">
        <v>147</v>
      </c>
      <c r="E97" s="112"/>
      <c r="F97" s="112"/>
      <c r="G97" s="112"/>
      <c r="H97" s="112"/>
      <c r="I97" s="112"/>
      <c r="J97" s="110"/>
      <c r="K97" s="110"/>
      <c r="L97" s="110"/>
      <c r="M97" s="110"/>
      <c r="N97" s="110"/>
      <c r="O97" s="110"/>
      <c r="P97" s="110"/>
      <c r="Q97" s="110"/>
      <c r="R97" s="81"/>
    </row>
    <row r="98" spans="1:18" ht="18">
      <c r="A98" s="115"/>
      <c r="B98" s="92" t="s">
        <v>99</v>
      </c>
      <c r="C98" s="116" t="s">
        <v>131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7"/>
      <c r="N98" s="117"/>
      <c r="O98" s="117"/>
      <c r="P98" s="117"/>
      <c r="Q98" s="118"/>
      <c r="R98" s="81"/>
    </row>
    <row r="99" spans="1:18" ht="18">
      <c r="A99" s="115"/>
      <c r="B99" s="92" t="s">
        <v>101</v>
      </c>
      <c r="C99" s="116" t="s">
        <v>148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7"/>
      <c r="N99" s="117"/>
      <c r="O99" s="117"/>
      <c r="P99" s="117"/>
      <c r="Q99" s="118"/>
      <c r="R99" s="81"/>
    </row>
    <row r="100" spans="1:18" ht="18">
      <c r="A100" s="115"/>
      <c r="B100" s="92" t="s">
        <v>103</v>
      </c>
      <c r="C100" s="116" t="s">
        <v>149</v>
      </c>
      <c r="D100" s="116"/>
      <c r="E100" s="116"/>
      <c r="F100" s="116"/>
      <c r="G100" s="116"/>
      <c r="H100" s="116"/>
      <c r="I100" s="116"/>
      <c r="J100" s="116"/>
      <c r="K100" s="116"/>
      <c r="L100" s="117"/>
      <c r="M100" s="117"/>
      <c r="N100" s="117"/>
      <c r="O100" s="117"/>
      <c r="P100" s="117"/>
      <c r="Q100" s="118"/>
      <c r="R100" s="81"/>
    </row>
    <row r="101" spans="1:18" ht="18">
      <c r="A101" s="115"/>
      <c r="B101" s="92" t="s">
        <v>105</v>
      </c>
      <c r="C101" s="116" t="s">
        <v>150</v>
      </c>
      <c r="D101" s="116"/>
      <c r="E101" s="116"/>
      <c r="F101" s="116"/>
      <c r="G101" s="116"/>
      <c r="H101" s="116"/>
      <c r="I101" s="116"/>
      <c r="J101" s="119"/>
      <c r="K101" s="119"/>
      <c r="L101" s="117"/>
      <c r="M101" s="117"/>
      <c r="N101" s="117"/>
      <c r="O101" s="117"/>
      <c r="P101" s="117"/>
      <c r="Q101" s="118"/>
      <c r="R101" s="81"/>
    </row>
    <row r="102" spans="1:18" ht="18">
      <c r="A102" s="115"/>
      <c r="B102" s="92" t="s">
        <v>107</v>
      </c>
      <c r="C102" s="120"/>
      <c r="D102" s="110">
        <v>853</v>
      </c>
      <c r="E102" s="111">
        <f aca="true" t="shared" si="2" ref="E102:J102">SUM(E103)</f>
        <v>113746.87</v>
      </c>
      <c r="F102" s="111">
        <f t="shared" si="2"/>
        <v>16302.33</v>
      </c>
      <c r="G102" s="111">
        <f t="shared" si="2"/>
        <v>97444.54</v>
      </c>
      <c r="H102" s="111">
        <f t="shared" si="2"/>
        <v>113746.87</v>
      </c>
      <c r="I102" s="111">
        <f t="shared" si="2"/>
        <v>16302.33</v>
      </c>
      <c r="J102" s="111">
        <f t="shared" si="2"/>
        <v>0</v>
      </c>
      <c r="K102" s="111"/>
      <c r="L102" s="111">
        <f>SUM(L103)</f>
        <v>16302.33</v>
      </c>
      <c r="M102" s="111">
        <f>SUM(M103)</f>
        <v>97444.54</v>
      </c>
      <c r="N102" s="111"/>
      <c r="O102" s="111"/>
      <c r="P102" s="111"/>
      <c r="Q102" s="121">
        <f>SUM(Q103)</f>
        <v>97444.54</v>
      </c>
      <c r="R102" s="81"/>
    </row>
    <row r="103" spans="1:18" ht="18">
      <c r="A103" s="115"/>
      <c r="B103" s="92" t="s">
        <v>120</v>
      </c>
      <c r="C103" s="120"/>
      <c r="D103" s="110">
        <v>85395</v>
      </c>
      <c r="E103" s="111">
        <v>113746.87</v>
      </c>
      <c r="F103" s="111">
        <v>16302.33</v>
      </c>
      <c r="G103" s="111">
        <v>97444.54</v>
      </c>
      <c r="H103" s="111">
        <v>113746.87</v>
      </c>
      <c r="I103" s="111">
        <v>16302.33</v>
      </c>
      <c r="J103" s="111"/>
      <c r="K103" s="111"/>
      <c r="L103" s="111">
        <v>16302.33</v>
      </c>
      <c r="M103" s="111">
        <v>97444.54</v>
      </c>
      <c r="N103" s="111"/>
      <c r="O103" s="111"/>
      <c r="P103" s="111"/>
      <c r="Q103" s="111">
        <v>97444.54</v>
      </c>
      <c r="R103" s="81"/>
    </row>
    <row r="104" spans="1:18" ht="18">
      <c r="A104" s="115"/>
      <c r="B104" s="92">
        <v>2011</v>
      </c>
      <c r="C104" s="120"/>
      <c r="D104" s="110" t="s">
        <v>151</v>
      </c>
      <c r="E104" s="112"/>
      <c r="F104" s="112"/>
      <c r="G104" s="112"/>
      <c r="H104" s="112"/>
      <c r="I104" s="112"/>
      <c r="J104" s="110"/>
      <c r="K104" s="110"/>
      <c r="L104" s="112"/>
      <c r="M104" s="112"/>
      <c r="N104" s="112"/>
      <c r="O104" s="112"/>
      <c r="P104" s="112"/>
      <c r="Q104" s="112"/>
      <c r="R104" s="81"/>
    </row>
    <row r="105" spans="1:18" ht="18">
      <c r="A105" s="109" t="s">
        <v>152</v>
      </c>
      <c r="B105" s="109"/>
      <c r="C105" s="109" t="s">
        <v>97</v>
      </c>
      <c r="D105" s="109"/>
      <c r="E105" s="90">
        <f aca="true" t="shared" si="3" ref="E105:J105">SUM(E68+E15)</f>
        <v>1636642.87</v>
      </c>
      <c r="F105" s="90">
        <f t="shared" si="3"/>
        <v>904841.28</v>
      </c>
      <c r="G105" s="90">
        <f t="shared" si="3"/>
        <v>731801.5900000001</v>
      </c>
      <c r="H105" s="90">
        <f t="shared" si="3"/>
        <v>2738449.87</v>
      </c>
      <c r="I105" s="90">
        <f t="shared" si="3"/>
        <v>2073065.28</v>
      </c>
      <c r="J105" s="90">
        <f t="shared" si="3"/>
        <v>1995679</v>
      </c>
      <c r="K105" s="90"/>
      <c r="L105" s="90">
        <f>SUM(L68+L15)</f>
        <v>77386.28</v>
      </c>
      <c r="M105" s="90">
        <f>SUM(M68+M15)</f>
        <v>665384.5900000001</v>
      </c>
      <c r="N105" s="90"/>
      <c r="O105" s="90"/>
      <c r="P105" s="90"/>
      <c r="Q105" s="90">
        <f>SUM(Q68+Q15)</f>
        <v>665384.5900000001</v>
      </c>
      <c r="R105" s="81"/>
    </row>
    <row r="106" spans="1:18" ht="18">
      <c r="A106" s="82"/>
      <c r="B106" s="82"/>
      <c r="C106" s="82"/>
      <c r="D106" s="82"/>
      <c r="E106" s="82"/>
      <c r="F106" s="82" t="s">
        <v>153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1"/>
    </row>
    <row r="107" spans="1:17" ht="1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3"/>
      <c r="L107" s="123"/>
      <c r="M107" s="123"/>
      <c r="N107" s="123"/>
      <c r="O107" s="123"/>
      <c r="P107" s="123"/>
      <c r="Q107" s="123"/>
    </row>
    <row r="108" spans="1:17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  <c r="L108" s="125"/>
      <c r="M108" s="125"/>
      <c r="N108" s="125"/>
      <c r="O108" s="125"/>
      <c r="P108" s="125"/>
      <c r="Q108" s="125"/>
    </row>
    <row r="109" ht="12.75">
      <c r="Q109" t="s">
        <v>23</v>
      </c>
    </row>
    <row r="110" ht="12.75">
      <c r="Q110" t="s">
        <v>24</v>
      </c>
    </row>
    <row r="111" ht="12.75">
      <c r="Q111" t="s">
        <v>25</v>
      </c>
    </row>
  </sheetData>
  <sheetProtection selectLockedCells="1" selectUnlockedCells="1"/>
  <mergeCells count="61">
    <mergeCell ref="O1:Q1"/>
    <mergeCell ref="O2:Q2"/>
    <mergeCell ref="O3:Q3"/>
    <mergeCell ref="O4:Q4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16:A23"/>
    <mergeCell ref="C16:Q16"/>
    <mergeCell ref="C17:Q17"/>
    <mergeCell ref="C18:Q18"/>
    <mergeCell ref="C19:Q19"/>
    <mergeCell ref="A25:A30"/>
    <mergeCell ref="A32:A39"/>
    <mergeCell ref="C32:Q32"/>
    <mergeCell ref="C33:Q33"/>
    <mergeCell ref="C34:Q34"/>
    <mergeCell ref="C35:Q35"/>
    <mergeCell ref="A48:A53"/>
    <mergeCell ref="A55:A60"/>
    <mergeCell ref="A61:A67"/>
    <mergeCell ref="C61:Q61"/>
    <mergeCell ref="C63:P63"/>
    <mergeCell ref="C64:N64"/>
    <mergeCell ref="C68:D68"/>
    <mergeCell ref="C69:Q69"/>
    <mergeCell ref="A77:A83"/>
    <mergeCell ref="C77:Q77"/>
    <mergeCell ref="C79:P79"/>
    <mergeCell ref="C80:N80"/>
    <mergeCell ref="A84:A90"/>
    <mergeCell ref="C84:Q84"/>
    <mergeCell ref="C86:P86"/>
    <mergeCell ref="C87:N87"/>
    <mergeCell ref="C91:Q91"/>
    <mergeCell ref="C93:P93"/>
    <mergeCell ref="C94:N94"/>
    <mergeCell ref="C98:L98"/>
    <mergeCell ref="A107:J107"/>
    <mergeCell ref="C99:L99"/>
    <mergeCell ref="C100:K100"/>
    <mergeCell ref="C101:I101"/>
    <mergeCell ref="A105:B105"/>
    <mergeCell ref="C105:D105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G29" sqref="G29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8.7109375" style="0" customWidth="1"/>
    <col min="4" max="4" width="19.00390625" style="0" customWidth="1"/>
  </cols>
  <sheetData>
    <row r="1" spans="1:4" ht="12.75">
      <c r="A1" s="126"/>
      <c r="B1" s="126"/>
      <c r="C1" s="127" t="s">
        <v>154</v>
      </c>
      <c r="D1" s="127"/>
    </row>
    <row r="2" spans="1:4" ht="12.75">
      <c r="A2" s="126"/>
      <c r="B2" s="126"/>
      <c r="C2" s="127" t="s">
        <v>1</v>
      </c>
      <c r="D2" s="127"/>
    </row>
    <row r="3" spans="1:4" ht="12.75">
      <c r="A3" s="126"/>
      <c r="B3" s="126"/>
      <c r="C3" s="127" t="s">
        <v>2</v>
      </c>
      <c r="D3" s="127"/>
    </row>
    <row r="4" spans="1:4" ht="12.75">
      <c r="A4" s="126"/>
      <c r="B4" s="126"/>
      <c r="C4" s="128" t="s">
        <v>155</v>
      </c>
      <c r="D4" s="128"/>
    </row>
    <row r="5" spans="1:4" ht="12.75">
      <c r="A5" s="126"/>
      <c r="B5" s="126"/>
      <c r="C5" s="128"/>
      <c r="D5" s="128"/>
    </row>
    <row r="6" spans="1:4" ht="12.75">
      <c r="A6" s="126"/>
      <c r="B6" s="126"/>
      <c r="C6" s="128"/>
      <c r="D6" s="128"/>
    </row>
    <row r="7" spans="1:4" ht="12.75">
      <c r="A7" s="126"/>
      <c r="B7" s="126"/>
      <c r="C7" s="128"/>
      <c r="D7" s="128"/>
    </row>
    <row r="8" spans="1:4" ht="15.75">
      <c r="A8" s="129" t="s">
        <v>156</v>
      </c>
      <c r="B8" s="129"/>
      <c r="C8" s="129"/>
      <c r="D8" s="129"/>
    </row>
    <row r="9" spans="1:4" ht="12.75">
      <c r="A9" s="130"/>
      <c r="B9" s="126"/>
      <c r="C9" s="126"/>
      <c r="D9" s="126"/>
    </row>
    <row r="10" spans="1:4" ht="12.75">
      <c r="A10" s="126"/>
      <c r="B10" s="126"/>
      <c r="C10" s="126"/>
      <c r="D10" s="131" t="s">
        <v>157</v>
      </c>
    </row>
    <row r="11" spans="1:4" ht="12.75" customHeight="1">
      <c r="A11" s="132" t="s">
        <v>52</v>
      </c>
      <c r="B11" s="132" t="s">
        <v>6</v>
      </c>
      <c r="C11" s="133" t="s">
        <v>158</v>
      </c>
      <c r="D11" s="133" t="s">
        <v>159</v>
      </c>
    </row>
    <row r="12" spans="1:4" ht="12.75">
      <c r="A12" s="132"/>
      <c r="B12" s="132"/>
      <c r="C12" s="132"/>
      <c r="D12" s="133"/>
    </row>
    <row r="13" spans="1:4" ht="12.75">
      <c r="A13" s="132"/>
      <c r="B13" s="132"/>
      <c r="C13" s="132"/>
      <c r="D13" s="133"/>
    </row>
    <row r="14" spans="1:4" ht="12.75">
      <c r="A14" s="134">
        <v>1</v>
      </c>
      <c r="B14" s="134">
        <v>2</v>
      </c>
      <c r="C14" s="134">
        <v>3</v>
      </c>
      <c r="D14" s="135">
        <v>4</v>
      </c>
    </row>
    <row r="15" spans="1:4" ht="12.75">
      <c r="A15" s="136" t="s">
        <v>160</v>
      </c>
      <c r="B15" s="137" t="s">
        <v>161</v>
      </c>
      <c r="C15" s="136"/>
      <c r="D15" s="138">
        <v>15290803.45</v>
      </c>
    </row>
    <row r="16" spans="1:4" ht="12.75">
      <c r="A16" s="136" t="s">
        <v>162</v>
      </c>
      <c r="B16" s="137" t="s">
        <v>163</v>
      </c>
      <c r="C16" s="136"/>
      <c r="D16" s="139">
        <v>19073241.45</v>
      </c>
    </row>
    <row r="17" spans="1:4" ht="12.75">
      <c r="A17" s="136" t="s">
        <v>164</v>
      </c>
      <c r="B17" s="137" t="s">
        <v>165</v>
      </c>
      <c r="C17" s="140"/>
      <c r="D17" s="139">
        <f>SUM(D15-D16)</f>
        <v>-3782438</v>
      </c>
    </row>
    <row r="18" spans="1:4" ht="12.75">
      <c r="A18" s="141" t="s">
        <v>166</v>
      </c>
      <c r="B18" s="141"/>
      <c r="C18" s="140"/>
      <c r="D18" s="139">
        <f>SUM(D19:D26)</f>
        <v>5638214</v>
      </c>
    </row>
    <row r="19" spans="1:4" ht="12.75">
      <c r="A19" s="136" t="s">
        <v>160</v>
      </c>
      <c r="B19" s="142" t="s">
        <v>167</v>
      </c>
      <c r="C19" s="136" t="s">
        <v>168</v>
      </c>
      <c r="D19" s="139">
        <v>4720000</v>
      </c>
    </row>
    <row r="20" spans="1:4" ht="12.75">
      <c r="A20" s="143" t="s">
        <v>162</v>
      </c>
      <c r="B20" s="140" t="s">
        <v>169</v>
      </c>
      <c r="C20" s="136" t="s">
        <v>168</v>
      </c>
      <c r="D20" s="144">
        <v>0</v>
      </c>
    </row>
    <row r="21" spans="1:4" ht="48">
      <c r="A21" s="136" t="s">
        <v>164</v>
      </c>
      <c r="B21" s="145" t="s">
        <v>170</v>
      </c>
      <c r="C21" s="136" t="s">
        <v>171</v>
      </c>
      <c r="D21" s="139">
        <v>309799</v>
      </c>
    </row>
    <row r="22" spans="1:4" ht="12.75">
      <c r="A22" s="143" t="s">
        <v>172</v>
      </c>
      <c r="B22" s="140" t="s">
        <v>173</v>
      </c>
      <c r="C22" s="136" t="s">
        <v>174</v>
      </c>
      <c r="D22" s="139"/>
    </row>
    <row r="23" spans="1:4" ht="12.75">
      <c r="A23" s="136" t="s">
        <v>175</v>
      </c>
      <c r="B23" s="140" t="s">
        <v>176</v>
      </c>
      <c r="C23" s="136" t="s">
        <v>177</v>
      </c>
      <c r="D23" s="139"/>
    </row>
    <row r="24" spans="1:4" ht="12.75">
      <c r="A24" s="143" t="s">
        <v>178</v>
      </c>
      <c r="B24" s="140" t="s">
        <v>179</v>
      </c>
      <c r="C24" s="136" t="s">
        <v>180</v>
      </c>
      <c r="D24" s="146"/>
    </row>
    <row r="25" spans="1:4" ht="12.75">
      <c r="A25" s="136" t="s">
        <v>181</v>
      </c>
      <c r="B25" s="140" t="s">
        <v>182</v>
      </c>
      <c r="C25" s="136" t="s">
        <v>183</v>
      </c>
      <c r="D25" s="139">
        <v>0</v>
      </c>
    </row>
    <row r="26" spans="1:4" ht="12.75">
      <c r="A26" s="136" t="s">
        <v>184</v>
      </c>
      <c r="B26" s="147" t="s">
        <v>185</v>
      </c>
      <c r="C26" s="136" t="s">
        <v>186</v>
      </c>
      <c r="D26" s="139">
        <v>608415</v>
      </c>
    </row>
    <row r="27" spans="1:4" ht="12.75">
      <c r="A27" s="141" t="s">
        <v>187</v>
      </c>
      <c r="B27" s="141"/>
      <c r="C27" s="136"/>
      <c r="D27" s="139">
        <f>SUM(D28:D34)</f>
        <v>1855776</v>
      </c>
    </row>
    <row r="28" spans="1:4" ht="12.75">
      <c r="A28" s="136" t="s">
        <v>160</v>
      </c>
      <c r="B28" s="140" t="s">
        <v>188</v>
      </c>
      <c r="C28" s="136" t="s">
        <v>189</v>
      </c>
      <c r="D28" s="139">
        <v>1545977</v>
      </c>
    </row>
    <row r="29" spans="1:4" ht="12.75">
      <c r="A29" s="143" t="s">
        <v>162</v>
      </c>
      <c r="B29" s="148" t="s">
        <v>190</v>
      </c>
      <c r="C29" s="143" t="s">
        <v>189</v>
      </c>
      <c r="D29" s="144">
        <v>0</v>
      </c>
    </row>
    <row r="30" spans="1:4" ht="36">
      <c r="A30" s="136" t="s">
        <v>164</v>
      </c>
      <c r="B30" s="149" t="s">
        <v>191</v>
      </c>
      <c r="C30" s="136" t="s">
        <v>192</v>
      </c>
      <c r="D30" s="139">
        <v>309799</v>
      </c>
    </row>
    <row r="31" spans="1:4" ht="12.75">
      <c r="A31" s="143" t="s">
        <v>172</v>
      </c>
      <c r="B31" s="148" t="s">
        <v>193</v>
      </c>
      <c r="C31" s="143" t="s">
        <v>194</v>
      </c>
      <c r="D31" s="144"/>
    </row>
    <row r="32" spans="1:4" ht="12.75">
      <c r="A32" s="136" t="s">
        <v>175</v>
      </c>
      <c r="B32" s="140" t="s">
        <v>195</v>
      </c>
      <c r="C32" s="136" t="s">
        <v>196</v>
      </c>
      <c r="D32" s="139"/>
    </row>
    <row r="33" spans="1:4" ht="12.75">
      <c r="A33" s="150" t="s">
        <v>178</v>
      </c>
      <c r="B33" s="147" t="s">
        <v>197</v>
      </c>
      <c r="C33" s="150" t="s">
        <v>198</v>
      </c>
      <c r="D33" s="146"/>
    </row>
    <row r="34" spans="1:4" ht="12.75">
      <c r="A34" s="150" t="s">
        <v>181</v>
      </c>
      <c r="B34" s="147" t="s">
        <v>199</v>
      </c>
      <c r="C34" s="151" t="s">
        <v>200</v>
      </c>
      <c r="D34" s="152"/>
    </row>
    <row r="37" ht="12.75">
      <c r="D37" t="s">
        <v>23</v>
      </c>
    </row>
    <row r="38" ht="12.75">
      <c r="D38" t="s">
        <v>24</v>
      </c>
    </row>
    <row r="39" ht="12.75">
      <c r="D39" t="s">
        <v>25</v>
      </c>
    </row>
  </sheetData>
  <sheetProtection selectLockedCells="1" selectUnlockedCells="1"/>
  <mergeCells count="10">
    <mergeCell ref="C11:C13"/>
    <mergeCell ref="D11:D13"/>
    <mergeCell ref="C1:D1"/>
    <mergeCell ref="C2:D2"/>
    <mergeCell ref="C3:D3"/>
    <mergeCell ref="A8:D8"/>
    <mergeCell ref="A18:B18"/>
    <mergeCell ref="A27:B27"/>
    <mergeCell ref="A11:A13"/>
    <mergeCell ref="B11:B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E16" sqref="E16:E18"/>
    </sheetView>
  </sheetViews>
  <sheetFormatPr defaultColWidth="9.140625" defaultRowHeight="12.75"/>
  <cols>
    <col min="1" max="1" width="4.140625" style="126" customWidth="1"/>
    <col min="2" max="2" width="5.57421875" style="126" customWidth="1"/>
    <col min="3" max="3" width="6.28125" style="126" customWidth="1"/>
    <col min="4" max="4" width="25.00390625" style="126" customWidth="1"/>
    <col min="5" max="5" width="12.8515625" style="126" customWidth="1"/>
    <col min="6" max="6" width="12.7109375" style="126" customWidth="1"/>
    <col min="7" max="7" width="10.28125" style="126" customWidth="1"/>
    <col min="8" max="8" width="11.57421875" style="126" customWidth="1"/>
    <col min="9" max="9" width="3.00390625" style="126" customWidth="1"/>
    <col min="10" max="10" width="12.140625" style="126" customWidth="1"/>
    <col min="11" max="11" width="11.57421875" style="126" customWidth="1"/>
    <col min="12" max="12" width="15.8515625" style="126" customWidth="1"/>
    <col min="13" max="16384" width="9.140625" style="126" customWidth="1"/>
  </cols>
  <sheetData>
    <row r="1" spans="10:12" ht="12.75">
      <c r="J1" s="127" t="s">
        <v>201</v>
      </c>
      <c r="K1" s="127"/>
      <c r="L1" s="127"/>
    </row>
    <row r="2" spans="10:12" ht="12.75">
      <c r="J2" s="127" t="s">
        <v>202</v>
      </c>
      <c r="K2" s="127"/>
      <c r="L2" s="127"/>
    </row>
    <row r="3" spans="10:12" ht="12.75">
      <c r="J3" s="153" t="s">
        <v>2</v>
      </c>
      <c r="K3" s="153"/>
      <c r="L3" s="153"/>
    </row>
    <row r="4" spans="10:12" ht="12.75">
      <c r="J4" s="127" t="s">
        <v>203</v>
      </c>
      <c r="K4" s="127"/>
      <c r="L4" s="127"/>
    </row>
    <row r="5" spans="1:12" ht="15" customHeight="1">
      <c r="A5" s="154" t="s">
        <v>204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0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 t="s">
        <v>157</v>
      </c>
    </row>
    <row r="7" spans="1:12" s="159" customFormat="1" ht="9" customHeight="1">
      <c r="A7" s="60" t="s">
        <v>52</v>
      </c>
      <c r="B7" s="60" t="s">
        <v>8</v>
      </c>
      <c r="C7" s="60" t="s">
        <v>205</v>
      </c>
      <c r="D7" s="157" t="s">
        <v>206</v>
      </c>
      <c r="E7" s="157" t="s">
        <v>207</v>
      </c>
      <c r="F7" s="157" t="s">
        <v>80</v>
      </c>
      <c r="G7" s="157"/>
      <c r="H7" s="157"/>
      <c r="I7" s="157"/>
      <c r="J7" s="157"/>
      <c r="K7" s="157"/>
      <c r="L7" s="158" t="s">
        <v>208</v>
      </c>
    </row>
    <row r="8" spans="1:12" s="159" customFormat="1" ht="12" customHeight="1">
      <c r="A8" s="60"/>
      <c r="B8" s="60"/>
      <c r="C8" s="60"/>
      <c r="D8" s="157"/>
      <c r="E8" s="157"/>
      <c r="F8" s="157" t="s">
        <v>209</v>
      </c>
      <c r="G8" s="157" t="s">
        <v>210</v>
      </c>
      <c r="H8" s="157"/>
      <c r="I8" s="157"/>
      <c r="J8" s="157"/>
      <c r="K8" s="157"/>
      <c r="L8" s="158"/>
    </row>
    <row r="9" spans="1:12" s="159" customFormat="1" ht="29.25" customHeight="1">
      <c r="A9" s="60"/>
      <c r="B9" s="60"/>
      <c r="C9" s="60"/>
      <c r="D9" s="157"/>
      <c r="E9" s="157"/>
      <c r="F9" s="157"/>
      <c r="G9" s="157" t="s">
        <v>211</v>
      </c>
      <c r="H9" s="157" t="s">
        <v>212</v>
      </c>
      <c r="I9" s="160" t="s">
        <v>213</v>
      </c>
      <c r="J9" s="160"/>
      <c r="K9" s="158" t="s">
        <v>214</v>
      </c>
      <c r="L9" s="158"/>
    </row>
    <row r="10" spans="1:12" s="159" customFormat="1" ht="5.25" customHeight="1">
      <c r="A10" s="60"/>
      <c r="B10" s="60"/>
      <c r="C10" s="60"/>
      <c r="D10" s="157"/>
      <c r="E10" s="157"/>
      <c r="F10" s="157"/>
      <c r="G10" s="157"/>
      <c r="H10" s="157"/>
      <c r="I10" s="160"/>
      <c r="J10" s="160"/>
      <c r="K10" s="158"/>
      <c r="L10" s="158"/>
    </row>
    <row r="11" spans="1:12" ht="8.25" customHeight="1">
      <c r="A11" s="161">
        <v>1</v>
      </c>
      <c r="B11" s="161">
        <v>2</v>
      </c>
      <c r="C11" s="161">
        <v>3</v>
      </c>
      <c r="D11" s="161">
        <v>5</v>
      </c>
      <c r="E11" s="161">
        <v>6</v>
      </c>
      <c r="F11" s="161">
        <v>7</v>
      </c>
      <c r="G11" s="161">
        <v>8</v>
      </c>
      <c r="H11" s="161">
        <v>9</v>
      </c>
      <c r="I11" s="162">
        <v>10</v>
      </c>
      <c r="J11" s="162"/>
      <c r="K11" s="161">
        <v>11</v>
      </c>
      <c r="L11" s="161">
        <v>12</v>
      </c>
    </row>
    <row r="12" spans="1:13" ht="14.25" customHeight="1">
      <c r="A12" s="163" t="s">
        <v>160</v>
      </c>
      <c r="B12" s="164" t="s">
        <v>215</v>
      </c>
      <c r="C12" s="164" t="s">
        <v>216</v>
      </c>
      <c r="D12" s="165" t="s">
        <v>217</v>
      </c>
      <c r="E12" s="166">
        <v>13440</v>
      </c>
      <c r="F12" s="166">
        <v>10605</v>
      </c>
      <c r="G12" s="166"/>
      <c r="H12" s="166">
        <v>10605</v>
      </c>
      <c r="I12" s="166"/>
      <c r="J12" s="166"/>
      <c r="K12" s="166"/>
      <c r="L12" s="167" t="s">
        <v>61</v>
      </c>
      <c r="M12" s="168"/>
    </row>
    <row r="13" spans="1:13" ht="14.25" customHeight="1">
      <c r="A13" s="163"/>
      <c r="B13" s="164"/>
      <c r="C13" s="164"/>
      <c r="D13" s="165"/>
      <c r="E13" s="166"/>
      <c r="F13" s="166"/>
      <c r="G13" s="166"/>
      <c r="H13" s="166"/>
      <c r="I13" s="166"/>
      <c r="J13" s="166"/>
      <c r="K13" s="166"/>
      <c r="L13" s="167"/>
      <c r="M13" s="168"/>
    </row>
    <row r="14" spans="1:13" ht="78" customHeight="1">
      <c r="A14" s="163"/>
      <c r="B14" s="164"/>
      <c r="C14" s="164"/>
      <c r="D14" s="165"/>
      <c r="E14" s="166"/>
      <c r="F14" s="166"/>
      <c r="G14" s="166"/>
      <c r="H14" s="166"/>
      <c r="I14" s="166"/>
      <c r="J14" s="166"/>
      <c r="K14" s="166"/>
      <c r="L14" s="167"/>
      <c r="M14" s="168"/>
    </row>
    <row r="15" spans="1:13" ht="17.25" customHeight="1">
      <c r="A15" s="136"/>
      <c r="B15" s="169"/>
      <c r="C15" s="169"/>
      <c r="D15" s="170" t="s">
        <v>218</v>
      </c>
      <c r="E15" s="171">
        <f>SUM(E12:E14)</f>
        <v>13440</v>
      </c>
      <c r="F15" s="171">
        <f>SUM(I15+H15)</f>
        <v>10605</v>
      </c>
      <c r="G15" s="171"/>
      <c r="H15" s="171">
        <f>SUM(H12:H14)</f>
        <v>10605</v>
      </c>
      <c r="I15" s="172">
        <f>SUM(J12:J14)</f>
        <v>0</v>
      </c>
      <c r="J15" s="172"/>
      <c r="K15" s="171">
        <f>SUM(K12:K14)</f>
        <v>0</v>
      </c>
      <c r="L15" s="173"/>
      <c r="M15" s="168"/>
    </row>
    <row r="16" spans="1:13" ht="14.25" customHeight="1">
      <c r="A16" s="163" t="s">
        <v>162</v>
      </c>
      <c r="B16" s="164" t="s">
        <v>219</v>
      </c>
      <c r="C16" s="164" t="s">
        <v>220</v>
      </c>
      <c r="D16" s="165" t="s">
        <v>221</v>
      </c>
      <c r="E16" s="166">
        <f>SUM(F16)</f>
        <v>177000</v>
      </c>
      <c r="F16" s="166">
        <f>SUM(H16)</f>
        <v>177000</v>
      </c>
      <c r="G16" s="166"/>
      <c r="H16" s="166">
        <v>177000</v>
      </c>
      <c r="I16" s="166"/>
      <c r="J16" s="166"/>
      <c r="K16" s="166"/>
      <c r="L16" s="167" t="s">
        <v>62</v>
      </c>
      <c r="M16" s="168"/>
    </row>
    <row r="17" spans="1:13" ht="14.25" customHeight="1">
      <c r="A17" s="163"/>
      <c r="B17" s="164"/>
      <c r="C17" s="164"/>
      <c r="D17" s="165"/>
      <c r="E17" s="166"/>
      <c r="F17" s="166"/>
      <c r="G17" s="166"/>
      <c r="H17" s="166"/>
      <c r="I17" s="166"/>
      <c r="J17" s="166"/>
      <c r="K17" s="166"/>
      <c r="L17" s="167"/>
      <c r="M17" s="168"/>
    </row>
    <row r="18" spans="1:13" ht="90" customHeight="1">
      <c r="A18" s="163"/>
      <c r="B18" s="164"/>
      <c r="C18" s="164"/>
      <c r="D18" s="165"/>
      <c r="E18" s="166"/>
      <c r="F18" s="166"/>
      <c r="G18" s="166"/>
      <c r="H18" s="166"/>
      <c r="I18" s="166"/>
      <c r="J18" s="166"/>
      <c r="K18" s="166"/>
      <c r="L18" s="167"/>
      <c r="M18" s="168"/>
    </row>
    <row r="19" spans="1:13" ht="61.5" customHeight="1">
      <c r="A19" s="143">
        <v>3</v>
      </c>
      <c r="B19" s="174" t="s">
        <v>219</v>
      </c>
      <c r="C19" s="174" t="s">
        <v>222</v>
      </c>
      <c r="D19" s="175" t="s">
        <v>223</v>
      </c>
      <c r="E19" s="176">
        <f>SUM(F19)</f>
        <v>544160</v>
      </c>
      <c r="F19" s="176">
        <f>SUM(G19:H19)</f>
        <v>544160</v>
      </c>
      <c r="G19" s="176">
        <v>0</v>
      </c>
      <c r="H19" s="176">
        <v>544160</v>
      </c>
      <c r="I19" s="177"/>
      <c r="J19" s="178"/>
      <c r="K19" s="176"/>
      <c r="L19" s="179" t="s">
        <v>224</v>
      </c>
      <c r="M19" s="168"/>
    </row>
    <row r="20" spans="1:13" ht="42.75" customHeight="1">
      <c r="A20" s="180">
        <v>4</v>
      </c>
      <c r="B20" s="169" t="s">
        <v>219</v>
      </c>
      <c r="C20" s="169" t="s">
        <v>222</v>
      </c>
      <c r="D20" s="181" t="s">
        <v>225</v>
      </c>
      <c r="E20" s="182">
        <f>SUM(F20)</f>
        <v>310000</v>
      </c>
      <c r="F20" s="182">
        <f>SUM(G20:J20)</f>
        <v>310000</v>
      </c>
      <c r="G20" s="182">
        <v>0</v>
      </c>
      <c r="H20" s="182">
        <v>243000</v>
      </c>
      <c r="I20" s="166">
        <v>67000</v>
      </c>
      <c r="J20" s="166"/>
      <c r="K20" s="182"/>
      <c r="L20" s="173" t="s">
        <v>224</v>
      </c>
      <c r="M20" s="168"/>
    </row>
    <row r="21" spans="1:13" s="184" customFormat="1" ht="48.75" customHeight="1">
      <c r="A21" s="180">
        <v>5</v>
      </c>
      <c r="B21" s="169" t="s">
        <v>219</v>
      </c>
      <c r="C21" s="169" t="s">
        <v>222</v>
      </c>
      <c r="D21" s="181" t="s">
        <v>226</v>
      </c>
      <c r="E21" s="182">
        <f>SUM(F21)</f>
        <v>1424289</v>
      </c>
      <c r="F21" s="182">
        <f>SUM(G21:J21)</f>
        <v>1424289</v>
      </c>
      <c r="G21" s="182"/>
      <c r="H21" s="182">
        <v>1424289</v>
      </c>
      <c r="I21" s="166">
        <v>0</v>
      </c>
      <c r="J21" s="166"/>
      <c r="K21" s="182"/>
      <c r="L21" s="173" t="s">
        <v>224</v>
      </c>
      <c r="M21" s="183"/>
    </row>
    <row r="22" spans="1:13" s="188" customFormat="1" ht="38.25" customHeight="1">
      <c r="A22" s="136">
        <v>6</v>
      </c>
      <c r="B22" s="169" t="s">
        <v>219</v>
      </c>
      <c r="C22" s="169" t="s">
        <v>222</v>
      </c>
      <c r="D22" s="181" t="s">
        <v>227</v>
      </c>
      <c r="E22" s="182">
        <v>26033</v>
      </c>
      <c r="F22" s="182">
        <f>SUM(H22)</f>
        <v>26033</v>
      </c>
      <c r="G22" s="182">
        <v>0</v>
      </c>
      <c r="H22" s="182">
        <v>26033</v>
      </c>
      <c r="I22" s="185"/>
      <c r="J22" s="186"/>
      <c r="K22" s="182"/>
      <c r="L22" s="173" t="s">
        <v>224</v>
      </c>
      <c r="M22" s="187"/>
    </row>
    <row r="23" spans="1:13" ht="29.25" customHeight="1">
      <c r="A23" s="136"/>
      <c r="B23" s="136"/>
      <c r="C23" s="169"/>
      <c r="D23" s="189" t="s">
        <v>228</v>
      </c>
      <c r="E23" s="171">
        <f>SUM(E16:E22)</f>
        <v>2481482</v>
      </c>
      <c r="F23" s="171">
        <f>SUM(F16:F22)</f>
        <v>2481482</v>
      </c>
      <c r="G23" s="171">
        <f>SUM(G19:G22)</f>
        <v>0</v>
      </c>
      <c r="H23" s="171">
        <f>SUM(H16:H22)</f>
        <v>2414482</v>
      </c>
      <c r="I23" s="172">
        <f>SUM(I16:J22)</f>
        <v>67000</v>
      </c>
      <c r="J23" s="172"/>
      <c r="K23" s="182"/>
      <c r="L23" s="136"/>
      <c r="M23" s="168"/>
    </row>
    <row r="24" spans="1:13" ht="9.75" customHeight="1">
      <c r="A24" s="163">
        <v>7</v>
      </c>
      <c r="B24" s="164" t="s">
        <v>229</v>
      </c>
      <c r="C24" s="164" t="s">
        <v>230</v>
      </c>
      <c r="D24" s="190" t="s">
        <v>231</v>
      </c>
      <c r="E24" s="166">
        <f>SUM(F24)</f>
        <v>613900</v>
      </c>
      <c r="F24" s="166">
        <v>613900</v>
      </c>
      <c r="G24" s="166"/>
      <c r="H24" s="166">
        <v>304101</v>
      </c>
      <c r="I24" s="166">
        <v>0</v>
      </c>
      <c r="J24" s="166"/>
      <c r="K24" s="166">
        <v>309799</v>
      </c>
      <c r="L24" s="163" t="s">
        <v>224</v>
      </c>
      <c r="M24" s="168"/>
    </row>
    <row r="25" spans="1:13" ht="11.25" customHeight="1">
      <c r="A25" s="163"/>
      <c r="B25" s="164"/>
      <c r="C25" s="164"/>
      <c r="D25" s="190"/>
      <c r="E25" s="166"/>
      <c r="F25" s="166"/>
      <c r="G25" s="166"/>
      <c r="H25" s="166"/>
      <c r="I25" s="166"/>
      <c r="J25" s="166"/>
      <c r="K25" s="166"/>
      <c r="L25" s="163"/>
      <c r="M25" s="168"/>
    </row>
    <row r="26" spans="1:13" ht="36.75" customHeight="1">
      <c r="A26" s="163"/>
      <c r="B26" s="164"/>
      <c r="C26" s="164"/>
      <c r="D26" s="190"/>
      <c r="E26" s="166"/>
      <c r="F26" s="166"/>
      <c r="G26" s="166"/>
      <c r="H26" s="166"/>
      <c r="I26" s="166"/>
      <c r="J26" s="166"/>
      <c r="K26" s="166"/>
      <c r="L26" s="163"/>
      <c r="M26" s="168"/>
    </row>
    <row r="27" spans="1:13" ht="24.75" customHeight="1">
      <c r="A27" s="150"/>
      <c r="B27" s="191"/>
      <c r="C27" s="191"/>
      <c r="D27" s="192" t="s">
        <v>232</v>
      </c>
      <c r="E27" s="193">
        <f>SUM(E24)</f>
        <v>613900</v>
      </c>
      <c r="F27" s="193">
        <f>SUM(F24)</f>
        <v>613900</v>
      </c>
      <c r="G27" s="193">
        <f>SUM(G24)</f>
        <v>0</v>
      </c>
      <c r="H27" s="193">
        <f>SUM(H24)</f>
        <v>304101</v>
      </c>
      <c r="I27" s="172">
        <f>SUM(I24)</f>
        <v>0</v>
      </c>
      <c r="J27" s="172"/>
      <c r="K27" s="193">
        <f>SUM(K24)</f>
        <v>309799</v>
      </c>
      <c r="L27" s="150"/>
      <c r="M27" s="168"/>
    </row>
    <row r="28" spans="1:13" ht="24.75" customHeight="1">
      <c r="A28" s="150">
        <v>8</v>
      </c>
      <c r="B28" s="191" t="s">
        <v>233</v>
      </c>
      <c r="C28" s="191" t="s">
        <v>234</v>
      </c>
      <c r="D28" s="194" t="s">
        <v>235</v>
      </c>
      <c r="E28" s="195">
        <v>24000</v>
      </c>
      <c r="F28" s="195">
        <v>24000</v>
      </c>
      <c r="G28" s="195"/>
      <c r="H28" s="195">
        <v>24000</v>
      </c>
      <c r="I28" s="196"/>
      <c r="J28" s="197"/>
      <c r="K28" s="193"/>
      <c r="L28" s="150" t="s">
        <v>224</v>
      </c>
      <c r="M28" s="168"/>
    </row>
    <row r="29" spans="1:13" ht="84.75" customHeight="1">
      <c r="A29" s="136">
        <v>9</v>
      </c>
      <c r="B29" s="169" t="s">
        <v>233</v>
      </c>
      <c r="C29" s="169" t="s">
        <v>236</v>
      </c>
      <c r="D29" s="198" t="s">
        <v>237</v>
      </c>
      <c r="E29" s="182">
        <v>25410</v>
      </c>
      <c r="F29" s="182">
        <v>10860</v>
      </c>
      <c r="G29" s="182"/>
      <c r="H29" s="182">
        <v>10860</v>
      </c>
      <c r="I29" s="166"/>
      <c r="J29" s="166"/>
      <c r="K29" s="182"/>
      <c r="L29" s="173" t="s">
        <v>238</v>
      </c>
      <c r="M29" s="168"/>
    </row>
    <row r="30" spans="1:13" ht="20.25" customHeight="1">
      <c r="A30" s="136"/>
      <c r="B30" s="169"/>
      <c r="C30" s="169"/>
      <c r="D30" s="189" t="s">
        <v>239</v>
      </c>
      <c r="E30" s="171">
        <f>SUM(E28:E29)</f>
        <v>49410</v>
      </c>
      <c r="F30" s="171">
        <f>SUM(F28:F29)</f>
        <v>34860</v>
      </c>
      <c r="G30" s="171"/>
      <c r="H30" s="171">
        <f>SUM(H28:H29)</f>
        <v>34860</v>
      </c>
      <c r="I30" s="172"/>
      <c r="J30" s="172"/>
      <c r="K30" s="171"/>
      <c r="L30" s="136"/>
      <c r="M30" s="168"/>
    </row>
    <row r="31" spans="1:13" ht="84" customHeight="1">
      <c r="A31" s="61">
        <v>10</v>
      </c>
      <c r="B31" s="199" t="s">
        <v>240</v>
      </c>
      <c r="C31" s="199" t="s">
        <v>241</v>
      </c>
      <c r="D31" s="200" t="s">
        <v>242</v>
      </c>
      <c r="E31" s="35">
        <v>16000</v>
      </c>
      <c r="F31" s="182">
        <v>16000</v>
      </c>
      <c r="G31" s="182"/>
      <c r="H31" s="182">
        <v>16000</v>
      </c>
      <c r="I31" s="166"/>
      <c r="J31" s="166"/>
      <c r="K31" s="182"/>
      <c r="L31" s="173" t="s">
        <v>62</v>
      </c>
      <c r="M31" s="168"/>
    </row>
    <row r="32" spans="1:13" ht="29.25" customHeight="1">
      <c r="A32" s="136"/>
      <c r="B32" s="169"/>
      <c r="C32" s="169"/>
      <c r="D32" s="189" t="s">
        <v>243</v>
      </c>
      <c r="E32" s="171">
        <f>SUM(E31)</f>
        <v>16000</v>
      </c>
      <c r="F32" s="171">
        <f>SUM(F31)</f>
        <v>16000</v>
      </c>
      <c r="G32" s="171"/>
      <c r="H32" s="171">
        <f>SUM(H31)</f>
        <v>16000</v>
      </c>
      <c r="I32" s="172"/>
      <c r="J32" s="172"/>
      <c r="K32" s="171"/>
      <c r="L32" s="136"/>
      <c r="M32" s="168"/>
    </row>
    <row r="33" spans="1:13" ht="38.25" customHeight="1">
      <c r="A33" s="136">
        <v>11</v>
      </c>
      <c r="B33" s="169" t="s">
        <v>244</v>
      </c>
      <c r="C33" s="169" t="s">
        <v>245</v>
      </c>
      <c r="D33" s="198" t="s">
        <v>246</v>
      </c>
      <c r="E33" s="182">
        <f>SUM(F33)</f>
        <v>12500</v>
      </c>
      <c r="F33" s="182">
        <f>SUM(I33)</f>
        <v>12500</v>
      </c>
      <c r="G33" s="182"/>
      <c r="H33" s="182"/>
      <c r="I33" s="166">
        <v>12500</v>
      </c>
      <c r="J33" s="166"/>
      <c r="K33" s="182"/>
      <c r="L33" s="173" t="s">
        <v>247</v>
      </c>
      <c r="M33" s="168"/>
    </row>
    <row r="34" spans="1:13" ht="62.25" customHeight="1">
      <c r="A34" s="150">
        <v>12</v>
      </c>
      <c r="B34" s="150">
        <v>801</v>
      </c>
      <c r="C34" s="150">
        <v>80104</v>
      </c>
      <c r="D34" s="194" t="s">
        <v>248</v>
      </c>
      <c r="E34" s="195">
        <f>SUM(F34)</f>
        <v>140000</v>
      </c>
      <c r="F34" s="195">
        <f>SUM(G34:J34)</f>
        <v>140000</v>
      </c>
      <c r="G34" s="195">
        <v>0</v>
      </c>
      <c r="H34" s="195">
        <v>70000</v>
      </c>
      <c r="I34" s="166">
        <v>70000</v>
      </c>
      <c r="J34" s="166"/>
      <c r="K34" s="195"/>
      <c r="L34" s="150" t="s">
        <v>224</v>
      </c>
      <c r="M34" s="168"/>
    </row>
    <row r="35" spans="1:13" ht="15.75" customHeight="1">
      <c r="A35" s="136"/>
      <c r="B35" s="136"/>
      <c r="C35" s="136"/>
      <c r="D35" s="189" t="s">
        <v>249</v>
      </c>
      <c r="E35" s="171">
        <f>SUM(E33:E34)</f>
        <v>152500</v>
      </c>
      <c r="F35" s="171">
        <f>SUM(F33:F34)</f>
        <v>152500</v>
      </c>
      <c r="G35" s="171">
        <f>SUM(G34:G34)</f>
        <v>0</v>
      </c>
      <c r="H35" s="171">
        <f>SUM(H34)</f>
        <v>70000</v>
      </c>
      <c r="I35" s="172">
        <f>SUM(I33:J34)</f>
        <v>82500</v>
      </c>
      <c r="J35" s="172"/>
      <c r="K35" s="171">
        <v>0</v>
      </c>
      <c r="L35" s="201"/>
      <c r="M35" s="168"/>
    </row>
    <row r="36" spans="1:13" ht="27" customHeight="1">
      <c r="A36" s="136">
        <v>13</v>
      </c>
      <c r="B36" s="136">
        <v>900</v>
      </c>
      <c r="C36" s="136">
        <v>90015</v>
      </c>
      <c r="D36" s="198" t="s">
        <v>250</v>
      </c>
      <c r="E36" s="182">
        <f>SUM(F36)</f>
        <v>52000</v>
      </c>
      <c r="F36" s="182">
        <f>SUM(H36)</f>
        <v>52000</v>
      </c>
      <c r="G36" s="182"/>
      <c r="H36" s="182">
        <v>52000</v>
      </c>
      <c r="I36" s="185"/>
      <c r="J36" s="186"/>
      <c r="K36" s="182"/>
      <c r="L36" s="136" t="s">
        <v>224</v>
      </c>
      <c r="M36" s="168"/>
    </row>
    <row r="37" spans="1:13" s="184" customFormat="1" ht="264.75" customHeight="1">
      <c r="A37" s="163">
        <v>14</v>
      </c>
      <c r="B37" s="163">
        <v>900</v>
      </c>
      <c r="C37" s="163">
        <v>90017</v>
      </c>
      <c r="D37" s="165" t="s">
        <v>251</v>
      </c>
      <c r="E37" s="166">
        <v>2525000</v>
      </c>
      <c r="F37" s="166">
        <f>SUM(H37+G37)</f>
        <v>1201000</v>
      </c>
      <c r="G37" s="166">
        <v>0</v>
      </c>
      <c r="H37" s="166">
        <v>1201000</v>
      </c>
      <c r="I37" s="202"/>
      <c r="J37" s="203"/>
      <c r="K37" s="172"/>
      <c r="L37" s="167" t="s">
        <v>65</v>
      </c>
      <c r="M37" s="183"/>
    </row>
    <row r="38" spans="1:13" s="205" customFormat="1" ht="12.75" customHeight="1" hidden="1">
      <c r="A38" s="163"/>
      <c r="B38" s="163"/>
      <c r="C38" s="163"/>
      <c r="D38" s="165"/>
      <c r="E38" s="166"/>
      <c r="F38" s="166"/>
      <c r="G38" s="166"/>
      <c r="H38" s="166"/>
      <c r="I38" s="202"/>
      <c r="J38" s="203"/>
      <c r="K38" s="172"/>
      <c r="L38" s="167"/>
      <c r="M38" s="204"/>
    </row>
    <row r="39" spans="1:13" s="205" customFormat="1" ht="12.75" customHeight="1" hidden="1">
      <c r="A39" s="163"/>
      <c r="B39" s="163"/>
      <c r="C39" s="163"/>
      <c r="D39" s="165"/>
      <c r="E39" s="166"/>
      <c r="F39" s="166"/>
      <c r="G39" s="166"/>
      <c r="H39" s="166"/>
      <c r="I39" s="202"/>
      <c r="J39" s="203"/>
      <c r="K39" s="172"/>
      <c r="L39" s="167"/>
      <c r="M39" s="204"/>
    </row>
    <row r="40" spans="1:13" s="188" customFormat="1" ht="114.75" customHeight="1">
      <c r="A40" s="136">
        <v>15</v>
      </c>
      <c r="B40" s="136">
        <v>900</v>
      </c>
      <c r="C40" s="136">
        <v>90017</v>
      </c>
      <c r="D40" s="181" t="s">
        <v>252</v>
      </c>
      <c r="E40" s="182">
        <f>SUM(F40)</f>
        <v>80000</v>
      </c>
      <c r="F40" s="182">
        <f>SUM(H40)</f>
        <v>80000</v>
      </c>
      <c r="G40" s="182"/>
      <c r="H40" s="182">
        <v>80000</v>
      </c>
      <c r="I40" s="202"/>
      <c r="J40" s="203"/>
      <c r="K40" s="171"/>
      <c r="L40" s="173" t="s">
        <v>65</v>
      </c>
      <c r="M40" s="187"/>
    </row>
    <row r="41" spans="1:13" ht="36.75" customHeight="1">
      <c r="A41" s="201"/>
      <c r="B41" s="201"/>
      <c r="C41" s="201"/>
      <c r="D41" s="170" t="s">
        <v>253</v>
      </c>
      <c r="E41" s="171">
        <f>SUM(E36:E40)</f>
        <v>2657000</v>
      </c>
      <c r="F41" s="171">
        <f>SUM(F36:F40)</f>
        <v>1333000</v>
      </c>
      <c r="G41" s="171"/>
      <c r="H41" s="171">
        <f>SUM(H36:H40)</f>
        <v>1333000</v>
      </c>
      <c r="I41" s="172">
        <f>SUM(I37:J37)</f>
        <v>0</v>
      </c>
      <c r="J41" s="172"/>
      <c r="K41" s="171"/>
      <c r="L41" s="201"/>
      <c r="M41" s="168"/>
    </row>
    <row r="42" spans="1:13" ht="12.75" customHeight="1" hidden="1">
      <c r="A42" s="163">
        <v>16</v>
      </c>
      <c r="B42" s="163">
        <v>921</v>
      </c>
      <c r="C42" s="163">
        <v>92109</v>
      </c>
      <c r="D42" s="190" t="s">
        <v>254</v>
      </c>
      <c r="E42" s="166">
        <v>296086</v>
      </c>
      <c r="F42" s="166">
        <f>SUM(H42)</f>
        <v>296086</v>
      </c>
      <c r="G42" s="166"/>
      <c r="H42" s="166">
        <v>296086</v>
      </c>
      <c r="I42" s="166">
        <v>0</v>
      </c>
      <c r="J42" s="166"/>
      <c r="K42" s="166"/>
      <c r="L42" s="167" t="s">
        <v>66</v>
      </c>
      <c r="M42" s="168"/>
    </row>
    <row r="43" spans="1:13" ht="62.25" customHeight="1">
      <c r="A43" s="163"/>
      <c r="B43" s="163"/>
      <c r="C43" s="163"/>
      <c r="D43" s="163"/>
      <c r="E43" s="163"/>
      <c r="F43" s="163"/>
      <c r="G43" s="163"/>
      <c r="H43" s="163"/>
      <c r="I43" s="166"/>
      <c r="J43" s="166"/>
      <c r="K43" s="166"/>
      <c r="L43" s="166"/>
      <c r="M43" s="168"/>
    </row>
    <row r="44" spans="1:13" ht="36.75" customHeight="1">
      <c r="A44" s="163"/>
      <c r="B44" s="163"/>
      <c r="C44" s="163"/>
      <c r="D44" s="163"/>
      <c r="E44" s="163"/>
      <c r="F44" s="163"/>
      <c r="G44" s="163"/>
      <c r="H44" s="163"/>
      <c r="I44" s="166"/>
      <c r="J44" s="166"/>
      <c r="K44" s="166"/>
      <c r="L44" s="166"/>
      <c r="M44" s="168"/>
    </row>
    <row r="45" spans="1:13" ht="0.75" customHeight="1">
      <c r="A45" s="163">
        <v>17</v>
      </c>
      <c r="B45" s="163">
        <v>921</v>
      </c>
      <c r="C45" s="163">
        <v>92116</v>
      </c>
      <c r="D45" s="190" t="s">
        <v>255</v>
      </c>
      <c r="E45" s="166">
        <f>SUM(F45)</f>
        <v>173027</v>
      </c>
      <c r="F45" s="166">
        <f>SUM(H45)</f>
        <v>173027</v>
      </c>
      <c r="G45" s="166"/>
      <c r="H45" s="166">
        <v>173027</v>
      </c>
      <c r="I45" s="166">
        <v>0</v>
      </c>
      <c r="J45" s="166"/>
      <c r="K45" s="166"/>
      <c r="L45" s="167" t="s">
        <v>67</v>
      </c>
      <c r="M45" s="168"/>
    </row>
    <row r="46" spans="1:13" ht="34.5" customHeight="1">
      <c r="A46" s="163"/>
      <c r="B46" s="163"/>
      <c r="C46" s="163"/>
      <c r="D46" s="190"/>
      <c r="E46" s="166"/>
      <c r="F46" s="166"/>
      <c r="G46" s="166"/>
      <c r="H46" s="166"/>
      <c r="I46" s="166"/>
      <c r="J46" s="166"/>
      <c r="K46" s="166"/>
      <c r="L46" s="167"/>
      <c r="M46" s="168"/>
    </row>
    <row r="47" spans="1:13" ht="65.25" customHeight="1">
      <c r="A47" s="163"/>
      <c r="B47" s="163"/>
      <c r="C47" s="163"/>
      <c r="D47" s="190"/>
      <c r="E47" s="166"/>
      <c r="F47" s="166"/>
      <c r="G47" s="166"/>
      <c r="H47" s="166"/>
      <c r="I47" s="166"/>
      <c r="J47" s="166"/>
      <c r="K47" s="166"/>
      <c r="L47" s="167"/>
      <c r="M47" s="168"/>
    </row>
    <row r="48" spans="1:13" ht="35.25" customHeight="1">
      <c r="A48" s="136">
        <v>18</v>
      </c>
      <c r="B48" s="136">
        <v>921</v>
      </c>
      <c r="C48" s="136">
        <v>92195</v>
      </c>
      <c r="D48" s="198" t="s">
        <v>256</v>
      </c>
      <c r="E48" s="182">
        <v>1540</v>
      </c>
      <c r="F48" s="182">
        <f>SUM(K48)</f>
        <v>1540</v>
      </c>
      <c r="G48" s="182"/>
      <c r="H48" s="182"/>
      <c r="I48" s="166"/>
      <c r="J48" s="166"/>
      <c r="K48" s="182">
        <v>1540</v>
      </c>
      <c r="L48" s="173" t="s">
        <v>224</v>
      </c>
      <c r="M48" s="168"/>
    </row>
    <row r="49" spans="1:13" ht="15.75" customHeight="1">
      <c r="A49" s="143"/>
      <c r="B49" s="143"/>
      <c r="C49" s="143"/>
      <c r="D49" s="206" t="s">
        <v>257</v>
      </c>
      <c r="E49" s="207">
        <f>SUM(E42:E48)</f>
        <v>470653</v>
      </c>
      <c r="F49" s="207">
        <f>SUM(F42:F48)</f>
        <v>470653</v>
      </c>
      <c r="G49" s="207">
        <f>SUM(G42:G47)</f>
        <v>0</v>
      </c>
      <c r="H49" s="207">
        <f>SUM(H42:H47)</f>
        <v>469113</v>
      </c>
      <c r="I49" s="208">
        <f>SUM(I42:J47)</f>
        <v>0</v>
      </c>
      <c r="J49" s="208"/>
      <c r="K49" s="176">
        <f>SUM(K48)</f>
        <v>1540</v>
      </c>
      <c r="L49" s="176">
        <f>SUM(L45)</f>
        <v>0</v>
      </c>
      <c r="M49" s="168"/>
    </row>
    <row r="50" spans="1:13" ht="15.75" customHeight="1">
      <c r="A50" s="136">
        <v>19</v>
      </c>
      <c r="B50" s="136">
        <v>926</v>
      </c>
      <c r="C50" s="136">
        <v>92695</v>
      </c>
      <c r="D50" s="198" t="s">
        <v>258</v>
      </c>
      <c r="E50" s="182">
        <v>10500</v>
      </c>
      <c r="F50" s="182">
        <f>SUM(H50)</f>
        <v>10500</v>
      </c>
      <c r="G50" s="182"/>
      <c r="H50" s="182">
        <v>10500</v>
      </c>
      <c r="I50" s="185"/>
      <c r="J50" s="186"/>
      <c r="K50" s="182"/>
      <c r="L50" s="182" t="s">
        <v>224</v>
      </c>
      <c r="M50" s="168"/>
    </row>
    <row r="51" spans="1:13" ht="15.75" customHeight="1">
      <c r="A51" s="136"/>
      <c r="B51" s="136"/>
      <c r="C51" s="136"/>
      <c r="D51" s="189" t="s">
        <v>259</v>
      </c>
      <c r="E51" s="171">
        <f>SUM(E50)</f>
        <v>10500</v>
      </c>
      <c r="F51" s="171">
        <f>SUM(F50)</f>
        <v>10500</v>
      </c>
      <c r="G51" s="171"/>
      <c r="H51" s="171">
        <f>SUM(H50)</f>
        <v>10500</v>
      </c>
      <c r="I51" s="196"/>
      <c r="J51" s="197"/>
      <c r="K51" s="182"/>
      <c r="L51" s="182"/>
      <c r="M51" s="168"/>
    </row>
    <row r="52" spans="1:13" ht="16.5" customHeight="1">
      <c r="A52" s="209" t="s">
        <v>70</v>
      </c>
      <c r="B52" s="209"/>
      <c r="C52" s="209"/>
      <c r="D52" s="209"/>
      <c r="E52" s="210">
        <f>SUM(E49,E41,E35,E32,E30+E27+E23+E15+E51)</f>
        <v>6464885</v>
      </c>
      <c r="F52" s="210">
        <f>SUM(F49,F41,F35,F32,F30+F27+F23+F15+F51)</f>
        <v>5123500</v>
      </c>
      <c r="G52" s="210">
        <f>SUM(G49,G41,G35,G32,G30+G27+G23+G15)</f>
        <v>0</v>
      </c>
      <c r="H52" s="210">
        <f>SUM(H49,H41,H35,H32,H30+H27+H23+H15+H51)</f>
        <v>4662661</v>
      </c>
      <c r="I52" s="211">
        <f>SUM(I49+I35+J30+I27+I23+I15+I41)</f>
        <v>149500</v>
      </c>
      <c r="J52" s="211"/>
      <c r="K52" s="210">
        <f>SUM(K49,K41,K35,K32,K30+K27+K23+K15)</f>
        <v>311339</v>
      </c>
      <c r="L52" s="136" t="s">
        <v>97</v>
      </c>
      <c r="M52" s="168"/>
    </row>
    <row r="53" spans="1:13" ht="12.7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ht="12.75">
      <c r="A54" s="212"/>
    </row>
    <row r="55" spans="12:13" ht="12.75">
      <c r="L55" t="s">
        <v>23</v>
      </c>
      <c r="M55"/>
    </row>
    <row r="56" spans="12:13" ht="12.75">
      <c r="L56" t="s">
        <v>24</v>
      </c>
      <c r="M56"/>
    </row>
    <row r="57" spans="12:13" ht="12.75">
      <c r="L57" t="s">
        <v>25</v>
      </c>
      <c r="M57"/>
    </row>
  </sheetData>
  <sheetProtection selectLockedCells="1" selectUnlockedCells="1"/>
  <mergeCells count="100">
    <mergeCell ref="J1:L1"/>
    <mergeCell ref="J2:L2"/>
    <mergeCell ref="J4:L4"/>
    <mergeCell ref="A5:L5"/>
    <mergeCell ref="A7:A10"/>
    <mergeCell ref="B7:B10"/>
    <mergeCell ref="C7:C10"/>
    <mergeCell ref="D7:D10"/>
    <mergeCell ref="E7:E10"/>
    <mergeCell ref="F7:K7"/>
    <mergeCell ref="L7:L10"/>
    <mergeCell ref="F8:F10"/>
    <mergeCell ref="G8:K8"/>
    <mergeCell ref="G9:G10"/>
    <mergeCell ref="H9:H10"/>
    <mergeCell ref="I9:J10"/>
    <mergeCell ref="K9:K10"/>
    <mergeCell ref="I11:J11"/>
    <mergeCell ref="A12:A14"/>
    <mergeCell ref="B12:B14"/>
    <mergeCell ref="C12:C14"/>
    <mergeCell ref="D12:D14"/>
    <mergeCell ref="E12:E14"/>
    <mergeCell ref="F12:F14"/>
    <mergeCell ref="G12:G14"/>
    <mergeCell ref="H12:H14"/>
    <mergeCell ref="I12:J14"/>
    <mergeCell ref="K12:K14"/>
    <mergeCell ref="L12:L14"/>
    <mergeCell ref="I15:J15"/>
    <mergeCell ref="A16:A18"/>
    <mergeCell ref="B16:B18"/>
    <mergeCell ref="C16:C18"/>
    <mergeCell ref="D16:D18"/>
    <mergeCell ref="E16:E18"/>
    <mergeCell ref="F16:F18"/>
    <mergeCell ref="G16:G18"/>
    <mergeCell ref="H16:H18"/>
    <mergeCell ref="I16:J18"/>
    <mergeCell ref="K16:K18"/>
    <mergeCell ref="L16:L18"/>
    <mergeCell ref="I20:J20"/>
    <mergeCell ref="I21:J21"/>
    <mergeCell ref="I23:J23"/>
    <mergeCell ref="A24:A26"/>
    <mergeCell ref="B24:B26"/>
    <mergeCell ref="C24:C26"/>
    <mergeCell ref="D24:D26"/>
    <mergeCell ref="E24:E26"/>
    <mergeCell ref="F24:F26"/>
    <mergeCell ref="G24:G26"/>
    <mergeCell ref="H24:H26"/>
    <mergeCell ref="I24:J26"/>
    <mergeCell ref="K24:K26"/>
    <mergeCell ref="L24:L26"/>
    <mergeCell ref="I27:J27"/>
    <mergeCell ref="I29:J29"/>
    <mergeCell ref="I30:J30"/>
    <mergeCell ref="I31:J31"/>
    <mergeCell ref="I32:J32"/>
    <mergeCell ref="I33:J33"/>
    <mergeCell ref="I34:J34"/>
    <mergeCell ref="I35:J35"/>
    <mergeCell ref="A37:A39"/>
    <mergeCell ref="B37:B39"/>
    <mergeCell ref="C37:C39"/>
    <mergeCell ref="D37:D39"/>
    <mergeCell ref="E37:E39"/>
    <mergeCell ref="F37:F39"/>
    <mergeCell ref="G37:G39"/>
    <mergeCell ref="H37:H39"/>
    <mergeCell ref="K37:K39"/>
    <mergeCell ref="L37:L39"/>
    <mergeCell ref="I41:J41"/>
    <mergeCell ref="A42:A44"/>
    <mergeCell ref="B42:B44"/>
    <mergeCell ref="C42:C44"/>
    <mergeCell ref="D42:D44"/>
    <mergeCell ref="E42:E44"/>
    <mergeCell ref="F42:F44"/>
    <mergeCell ref="G42:G44"/>
    <mergeCell ref="H42:H44"/>
    <mergeCell ref="I42:J44"/>
    <mergeCell ref="K42:K44"/>
    <mergeCell ref="L42:L44"/>
    <mergeCell ref="K45:K47"/>
    <mergeCell ref="L45:L47"/>
    <mergeCell ref="I48:J48"/>
    <mergeCell ref="E45:E47"/>
    <mergeCell ref="F45:F47"/>
    <mergeCell ref="G45:G47"/>
    <mergeCell ref="H45:H47"/>
    <mergeCell ref="I49:J49"/>
    <mergeCell ref="A52:D52"/>
    <mergeCell ref="I52:J52"/>
    <mergeCell ref="I45:J47"/>
    <mergeCell ref="A45:A47"/>
    <mergeCell ref="B45:B47"/>
    <mergeCell ref="C45:C47"/>
    <mergeCell ref="D45:D47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modified xsi:type="dcterms:W3CDTF">2010-07-07T12:51:56Z</dcterms:modified>
  <cp:category/>
  <cp:version/>
  <cp:contentType/>
  <cp:contentStatus/>
</cp:coreProperties>
</file>