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400" windowHeight="9210" activeTab="5"/>
  </bookViews>
  <sheets>
    <sheet name="Zal 1" sheetId="1" r:id="rId1"/>
    <sheet name="Zal 2" sheetId="2" r:id="rId2"/>
    <sheet name="Zal 3" sheetId="3" r:id="rId3"/>
    <sheet name="Zal 4" sheetId="4" r:id="rId4"/>
    <sheet name="Zal 5" sheetId="5" r:id="rId5"/>
    <sheet name="Zal 6" sheetId="6" r:id="rId6"/>
  </sheets>
  <definedNames>
    <definedName name="_xlnm.Print_Area" localSheetId="4">'Zal 5'!$A$1:$P$16</definedName>
    <definedName name="_xlnm.Print_Titles" localSheetId="2">'Zal 3'!$7:$11</definedName>
  </definedNames>
  <calcPr fullCalcOnLoad="1"/>
</workbook>
</file>

<file path=xl/sharedStrings.xml><?xml version="1.0" encoding="utf-8"?>
<sst xmlns="http://schemas.openxmlformats.org/spreadsheetml/2006/main" count="440" uniqueCount="254">
  <si>
    <t xml:space="preserve">Załącznik Nr 1 </t>
  </si>
  <si>
    <t>Klasyfikacja budżetowa</t>
  </si>
  <si>
    <t>Dział</t>
  </si>
  <si>
    <t>§</t>
  </si>
  <si>
    <t>Treść</t>
  </si>
  <si>
    <t>Kwota</t>
  </si>
  <si>
    <t>Zmniejszenia</t>
  </si>
  <si>
    <t>Zwiększenia</t>
  </si>
  <si>
    <t>Rozdział</t>
  </si>
  <si>
    <t>Razem</t>
  </si>
  <si>
    <t>rady Gminy Somianka</t>
  </si>
  <si>
    <t>Zmiany w planie dochodów w budżecie gminy na 2010 rok</t>
  </si>
  <si>
    <t>2007</t>
  </si>
  <si>
    <t>Dotacje celowe w ramach programów finansowanych z udziałem środków europejskich oraz środków, o których mowa w art.. 5 ust. 1 pkt 3 oraz ust. 3 pkt.5 i 6 ustawy, lub płatności w ramach budżetu środków europejskich</t>
  </si>
  <si>
    <t>2009</t>
  </si>
  <si>
    <t>z dnia 29 kwietnia 2010 r.</t>
  </si>
  <si>
    <t>Pomoc społeczna</t>
  </si>
  <si>
    <t>Ośrodki pomocy społecznej</t>
  </si>
  <si>
    <t>Transport i łączność</t>
  </si>
  <si>
    <t>Drogi publiczne gminne</t>
  </si>
  <si>
    <t>Środki na dofinansowanie własnych inwestycji gmin pozyskane z innych źródeł</t>
  </si>
  <si>
    <t>Drogi publiczne powiatowe</t>
  </si>
  <si>
    <t>0970</t>
  </si>
  <si>
    <t>Wpływy z różnych dochodów</t>
  </si>
  <si>
    <t>do Uchwały Nr XLV/235/10</t>
  </si>
  <si>
    <t xml:space="preserve">Załącznik Nr 2 </t>
  </si>
  <si>
    <t>Zmiany w planie wydatków w budżecie gminy na 2010 rok</t>
  </si>
  <si>
    <t>Wydatki inwestycyjne jednostek budżetowych</t>
  </si>
  <si>
    <t>Różne rozliczenia</t>
  </si>
  <si>
    <t>Rezerwy ogólne i celowe</t>
  </si>
  <si>
    <t>Rezerwy</t>
  </si>
  <si>
    <t>Administracja publiczna</t>
  </si>
  <si>
    <t>Urzędy gmin</t>
  </si>
  <si>
    <t>Wydatki na zakupy inwestycyjne jednostek budżetowych</t>
  </si>
  <si>
    <t>Promocja jednostek samorządu terytorialnego</t>
  </si>
  <si>
    <t>Zakup materiałów i wyposażenia</t>
  </si>
  <si>
    <t>Zasiłki i pomoc w naturze oraz składki na ubezpieczenia emerytalne i rentowe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</si>
  <si>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</si>
  <si>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</si>
  <si>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</si>
  <si>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</si>
  <si>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</si>
  <si>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</si>
  <si>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usług pozostałych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</si>
  <si>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</si>
  <si>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</si>
  <si>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Odpisy na zakładowy fundusz świadczeń socjalnych</t>
  </si>
  <si>
    <t>Zakup materiałów papierniczych do sprzętu drukarskiego i urządzeń kserograficznych</t>
  </si>
  <si>
    <t>Zakup akcesoriów komputerowych w tym programów i licencji</t>
  </si>
  <si>
    <t>Pozostałe zadania w zakresie polityki społecznej</t>
  </si>
  <si>
    <t>Rehabilitacja zawodowa i społeczna osób niepełnosprawnych</t>
  </si>
  <si>
    <t>Dotacje celowe przekazane dla powiatu na zadania bieżące realizowane na podstawie porozumień (umów) między jednostkami samorządu terytorialnego</t>
  </si>
  <si>
    <t>Gospodarka komunalna i ochrona środowiska</t>
  </si>
  <si>
    <t>Oświetlenie ulic, placów i dróg</t>
  </si>
  <si>
    <t>Zakłady gospodarki komunalnej</t>
  </si>
  <si>
    <t>Dotacje celowe z budżetu na finansowanie lub dofinansowanie kosztów realizacji inwestycji i zakupów inwestycyjnych zakładów budżetowych</t>
  </si>
  <si>
    <t>Kultura i ochrona dziedzictwa narodowego</t>
  </si>
  <si>
    <t>Pozostała działalność</t>
  </si>
  <si>
    <t>Kultura fizyczna i sport</t>
  </si>
  <si>
    <t>Załącznik Nr 3</t>
  </si>
  <si>
    <t>do Uchwały Budżetowej Nr XLV/235/10</t>
  </si>
  <si>
    <t xml:space="preserve">Rady Gminy </t>
  </si>
  <si>
    <t>Zadania inwestycyjne w 2010 r.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</si>
  <si>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</si>
  <si>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</si>
  <si>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</si>
  <si>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</si>
  <si>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</si>
  <si>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</si>
  <si>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</si>
  <si>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</si>
  <si>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</si>
  <si>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</si>
  <si>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kredyty,
pożyczki i obligacje</t>
  </si>
  <si>
    <t>środki pochodzące
z innych  źródeł*</t>
  </si>
  <si>
    <t>środki wymienione
w art. 5 ust. 1 pkt 2 i 3 u.f.p.</t>
  </si>
  <si>
    <t>1.</t>
  </si>
  <si>
    <t>150</t>
  </si>
  <si>
    <t>15011</t>
  </si>
  <si>
    <t>Przyspieszenie wzrostu konkurencyjności województwa mazowieckiego przez budowanie społeczeństwa informacyjnego i gospodarki opartej na wiedzy, poprzez stworzenie zintegrowanych baz wiedzy na mazowszu</t>
  </si>
  <si>
    <t>Województwo Mazowieckie</t>
  </si>
  <si>
    <t>Razem dz. 010</t>
  </si>
  <si>
    <t>2.</t>
  </si>
  <si>
    <t>600</t>
  </si>
  <si>
    <t>60014</t>
  </si>
  <si>
    <t>Dotacja celowa na pomoc finansową udzelaną między jst na dofinansowanie zadań inwestycyjnych i zakupów inwestycyjnych zadanie pod nazwą "Przebudowa/ odnowa drogi powiatowej w miejscowościach 
-Michalin
-Celinowo</t>
  </si>
  <si>
    <t>Starostwo Powiatowe w Wyszkowie</t>
  </si>
  <si>
    <t>60016</t>
  </si>
  <si>
    <t xml:space="preserve">Przebudowa/odnowa dróg gminnych relacji:
- przez m. Somianka
- przez m. Barcice                                      
- przez m.Nowe Płudy 
- przez m. Jackowo Górne                      </t>
  </si>
  <si>
    <t>Urząd Gminy</t>
  </si>
  <si>
    <t xml:space="preserve">Przebudowa nawierzchni żwirowej na asfaltową drogi gminnej relacji Ulasek - Wólka Somiankowska - Kręgi </t>
  </si>
  <si>
    <t>Przebudowa nawierzchni żwirowej na asfaltową drogi gminnej relacji Suwin- Ciski</t>
  </si>
  <si>
    <t>Razem dz. 600</t>
  </si>
  <si>
    <t>63095</t>
  </si>
  <si>
    <t>Rozwój markowego produktu turystycznego Puszcza Biała i Kamieniecka</t>
  </si>
  <si>
    <t>Urząd Gminy Wyszków</t>
  </si>
  <si>
    <t>Razem dz. 630</t>
  </si>
  <si>
    <t>700</t>
  </si>
  <si>
    <t>70095</t>
  </si>
  <si>
    <t>Zagospodarowanie centrum miejscowości Wola Mystkowska wraz z budową chodnika i oświetlenia</t>
  </si>
  <si>
    <t>Razem dz. 700</t>
  </si>
  <si>
    <t>750</t>
  </si>
  <si>
    <t>75023</t>
  </si>
  <si>
    <t>Remont budynku UG</t>
  </si>
  <si>
    <t>75095</t>
  </si>
  <si>
    <t>Rozwój elektronicznej administracji w samorządach województwa mazowieckiego wspomagającej niwelowanie dwudzielności potencjału województwa</t>
  </si>
  <si>
    <t>Województwo Mazowiecke</t>
  </si>
  <si>
    <t>Razem dz. 750</t>
  </si>
  <si>
    <t>754</t>
  </si>
  <si>
    <t>75421</t>
  </si>
  <si>
    <t>Wsparcie techniczne powiatowego systemu reagowania kryzysowego oraz ratowniczo - gaśniczego w zakresie ratownictwa ekologicznego i chemicznego w powiecie wyszkowskim</t>
  </si>
  <si>
    <t>Razem dz. 754</t>
  </si>
  <si>
    <t>Budowa hali sportowej wraz z pomieszczeniami socjalnymi przy ZS w Woli Mystkowskiej</t>
  </si>
  <si>
    <t>Remont i wyposażenie obiektu przedszkolnego wraz z pracownią komputerową i biblioteką przy Zespole Szkół w Woli Mystkowskiej</t>
  </si>
  <si>
    <t>Razem dz. 801</t>
  </si>
  <si>
    <t xml:space="preserve">Budowa punktów świetlnych </t>
  </si>
  <si>
    <t xml:space="preserve">Dotacje celowe z budżetu na finansowanie lub dofinansowanie kosztów realizacji inwestycji i zakupów inwestycyjnych zakładów budżetowych na zadanie pn.
"Uporządkowanie gospodarki wodno - ściekowej na terenie Gminy Somianka - budowa stacji uzdatniania wody </t>
  </si>
  <si>
    <t>Zakład Gospodarki Komunalnej</t>
  </si>
  <si>
    <t>Dotacje celowe z budżetu na finansowanie lub dofinansowanie kosztów realizacji inwestycji i zakupów inwestycyjnych zakładów budżetowych na zadanie pn.Budowa sieci wodociągowej w m. Wola Mystkowska</t>
  </si>
  <si>
    <t>Razem dz. 900</t>
  </si>
  <si>
    <t>Remont budynku GOK wraz z zagospodarowaniem terenu stanowiacego centrum miejscowości Somianka Parcele</t>
  </si>
  <si>
    <t>Gminny Ośrodek Kultury</t>
  </si>
  <si>
    <t>Remont elewacji zewnętrznej budynku i adaptacja pomieszczeń pod filię gminnej biblioteki publicznej w Wólce Somiankowskiej wraz z zagospodarowaniem przestrzeni pod plac zabaw</t>
  </si>
  <si>
    <t>Gminna Biblioteka Publiczna</t>
  </si>
  <si>
    <t>Zakupy inwestycyjne w ramach cross-financing</t>
  </si>
  <si>
    <t>Razem dz. 921</t>
  </si>
  <si>
    <t>Zakup kontenera</t>
  </si>
  <si>
    <t>Razem dz. 926</t>
  </si>
  <si>
    <t>Ogółem</t>
  </si>
  <si>
    <t>x</t>
  </si>
  <si>
    <t xml:space="preserve">Załącznik 4 </t>
  </si>
  <si>
    <t>do Uchwały Budżetowej nr XLV/235/10</t>
  </si>
  <si>
    <t>Rady Gminy</t>
  </si>
  <si>
    <t>z dnia 29 kwiecień 2010 r.</t>
  </si>
  <si>
    <t>Dotacje udzielone w 2010 roku z budżetu podmiotom należącym i nie należącym do sektora finansów publicznych</t>
  </si>
  <si>
    <t>§*</t>
  </si>
  <si>
    <t>Nazwa zadania</t>
  </si>
  <si>
    <t>Kwota dotacji</t>
  </si>
  <si>
    <t>Jednostki sektora finansów publicznych</t>
  </si>
  <si>
    <t>Nazwa jednostki</t>
  </si>
  <si>
    <t>podmiotowej</t>
  </si>
  <si>
    <t>przedmiotowa</t>
  </si>
  <si>
    <t>celowa</t>
  </si>
  <si>
    <t>Urząd Gminy w Wyszkowie</t>
  </si>
  <si>
    <t>Jednostki nienależące do sektora finansów publicznych</t>
  </si>
  <si>
    <t>Dotacja na prowadzenie Publicznej Szkoły Podstawowej  prowadzonej przez Nadburzańskie Towarzystwo Oświatowe "Moja Wieś" z siedzibą w Popowie Kościelnym</t>
  </si>
  <si>
    <t>Załącznik nr 5</t>
  </si>
  <si>
    <r>
      <t>Do Uchwały Budżetowej Nr XLV/235/10</t>
    </r>
    <r>
      <rPr>
        <sz val="10"/>
        <rFont val="Arial"/>
        <family val="0"/>
      </rPr>
      <t xml:space="preserve"> </t>
    </r>
  </si>
  <si>
    <t>z dnia29 kwietnia 2010 r.</t>
  </si>
  <si>
    <t>Plan przychodów i wydatków zakładów budżetowych na 2010 rok</t>
  </si>
  <si>
    <t xml:space="preserve"> </t>
  </si>
  <si>
    <t>Wyszczególnienie</t>
  </si>
  <si>
    <t>Stan środków obrotowych** na początek roku</t>
  </si>
  <si>
    <t>Przychody</t>
  </si>
  <si>
    <t>Koszty</t>
  </si>
  <si>
    <t>Stan środków obrotowych na koniec roku</t>
  </si>
  <si>
    <t>ogółem</t>
  </si>
  <si>
    <t>w tym:</t>
  </si>
  <si>
    <t>wtym wpłata do budżetu</t>
  </si>
  <si>
    <t>dotacje</t>
  </si>
  <si>
    <t>dotacja przedmiotowa</t>
  </si>
  <si>
    <t>Dotacja celowa na zadania bieżące finansowanych z udziałem środków z UE</t>
  </si>
  <si>
    <t>Dotacja celowa na inwestycje</t>
  </si>
  <si>
    <t>z budżetu</t>
  </si>
  <si>
    <t xml:space="preserve">kwota </t>
  </si>
  <si>
    <t>zakres dotacji</t>
  </si>
  <si>
    <t xml:space="preserve">Kwota </t>
  </si>
  <si>
    <t>cel dotacji</t>
  </si>
  <si>
    <t>I.</t>
  </si>
  <si>
    <t>Zakłady budżetowe</t>
  </si>
  <si>
    <t>z tego:</t>
  </si>
  <si>
    <t>dopłata do ścieków i poboru wody</t>
  </si>
  <si>
    <t>Uporządkowanie gospodarki wodno - ściekowej na terenie Gminy Somianka, budowa sieci wodociagowej w m. Wola Mystkowska.</t>
  </si>
  <si>
    <t>Załącznik Nr 6</t>
  </si>
  <si>
    <t xml:space="preserve">do Uchwały Budżetowej Nr XLV/235/10 </t>
  </si>
  <si>
    <t>z dnia 29 kwietnia 2010 r. 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</si>
  <si>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</si>
  <si>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</si>
  <si>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</si>
  <si>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</si>
  <si>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</si>
  <si>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</si>
  <si>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</si>
  <si>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2010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</si>
  <si>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</si>
  <si>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</si>
  <si>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</si>
  <si>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</si>
  <si>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</si>
  <si>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</si>
  <si>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</si>
  <si>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</si>
  <si>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</si>
  <si>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</si>
  <si>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</si>
  <si>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</si>
  <si>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</si>
  <si>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</si>
  <si>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Regionalny Program Operacyjny Województwa Mazowieckiego 2007-2013</t>
  </si>
  <si>
    <t>Priorytet:</t>
  </si>
  <si>
    <t>I Tworzenie warunków dla rozwoju potencjału innwacyjnego i przedsiębiorczości na Mazowszu</t>
  </si>
  <si>
    <t>Działanie:</t>
  </si>
  <si>
    <t>1.7 Promocja Gospodarcza</t>
  </si>
  <si>
    <t>Nazwa projektu:</t>
  </si>
  <si>
    <t>Przyspieszenie wzrostu konkurencyjności województwa mazowieckiego, przez budowanie społeczeństwa informacyjnego i gospodarki opartej na wiedzy poprzez stworzenie zintegrowanych baz wiedzy o Mazowszu.</t>
  </si>
  <si>
    <t>Razem wydatki:</t>
  </si>
  <si>
    <t xml:space="preserve"> z tego 2010 r.</t>
  </si>
  <si>
    <t>2011r.</t>
  </si>
  <si>
    <t>2012 r</t>
  </si>
  <si>
    <t>Program Rozwoju Obszarów wiejskich</t>
  </si>
  <si>
    <t>1.2</t>
  </si>
  <si>
    <t>Jakość życia na obszarach wiejskich i różnicowanie gospodarki wiejskiej</t>
  </si>
  <si>
    <t>Odnowa i rozwój wsi</t>
  </si>
  <si>
    <t>Zagospodarowanie centrum miejscowości Wola Mystkowska wraz z budową cuodnika i oświetlenia ulicznego</t>
  </si>
  <si>
    <t>1.3</t>
  </si>
  <si>
    <t>II Przyspieszenie e-Rozwoju Mazowsza</t>
  </si>
  <si>
    <t>2.2 Rozwój e-usług</t>
  </si>
  <si>
    <t>Rozwój elektronicznej administracji w samorządach województwa mazowieckiego wspomagajacej niwelowanie dwudzielności potencjału województwa</t>
  </si>
  <si>
    <t>z tego 2010 r.</t>
  </si>
  <si>
    <t>2011 r.</t>
  </si>
  <si>
    <t>2012 r.</t>
  </si>
  <si>
    <t>Program Rozwoju Obszarów wiejskich 2007-2013</t>
  </si>
  <si>
    <t>1.4</t>
  </si>
  <si>
    <t>Remont budynku Gminnego Ośrodka Kultury wraz z zagospodarowaniem terenu stanowiącego centrum miejscowości</t>
  </si>
  <si>
    <t>1.5</t>
  </si>
  <si>
    <t>Remont elewacji zewnętrznej budynku i adaptacja pomieszczeń pod filię gminnej biblioteki publicznej</t>
  </si>
  <si>
    <t>1.6</t>
  </si>
  <si>
    <t>Program Operacyjny Kapitał Ludzki 2007-2013</t>
  </si>
  <si>
    <t>IX Rozwój wykształcenia i kompetencji w regionach</t>
  </si>
  <si>
    <t>9.5 Oddolne inicjatywy edukacyjne na obszarach wiejskich</t>
  </si>
  <si>
    <t>Taniec dobry na wszystko-aktywna forma edukacji dla dzieci i młodzieży</t>
  </si>
  <si>
    <t>rażem wydatki</t>
  </si>
  <si>
    <t>Wydatki bieżące razem:</t>
  </si>
  <si>
    <t>2.1</t>
  </si>
  <si>
    <t>Mobilni zawodowo-równanie szans mieszkańców Woli Mystkowskieji i okolic na terenie gminy Somianka</t>
  </si>
  <si>
    <t>z tego: 2010</t>
  </si>
  <si>
    <t>401-475</t>
  </si>
  <si>
    <t>2.2</t>
  </si>
  <si>
    <t>Mobilni zawodowo-równanie szans mieszkańców Somianki i okolic na terenie gminy Somianka</t>
  </si>
  <si>
    <t>2.3</t>
  </si>
  <si>
    <t>9.1 Wyrównanie szans edukacyjnych i zapewnienie wysokiej jakości usług edukacyjnych świadczonych w systemie oświaty</t>
  </si>
  <si>
    <t>"Mazowieckie Ośrodki Przedszkolne</t>
  </si>
  <si>
    <t>z tego: 2009 r.</t>
  </si>
  <si>
    <t>302-444</t>
  </si>
  <si>
    <t>Promocja integracji społecznej</t>
  </si>
  <si>
    <t>Rozwój i upowszechnianie aktywnej integracji przez ośrodki pomocy społecznej</t>
  </si>
  <si>
    <t>Wyrównać szanse</t>
  </si>
  <si>
    <t>301-475</t>
  </si>
  <si>
    <t>2.4</t>
  </si>
  <si>
    <t>411-475</t>
  </si>
  <si>
    <t>Ogółem (1+2)</t>
  </si>
  <si>
    <t>,</t>
  </si>
  <si>
    <t>Przewodniczący Rady Gminy</t>
  </si>
  <si>
    <t xml:space="preserve">  /-/Tadeusz Jacek Tolak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</si>
</sst>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3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name val="Arial"/>
      <family val="2"/>
    </font>
    <font>
      <i/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6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1" xfId="0" applyNumberFormat="1" applyBorder="1" applyAlignment="1">
      <alignment/>
    </xf>
    <xf numFmtId="165" fontId="1" fillId="0" borderId="1" xfId="15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43" fontId="0" fillId="0" borderId="1" xfId="15" applyBorder="1" applyAlignment="1">
      <alignment/>
    </xf>
    <xf numFmtId="43" fontId="1" fillId="0" borderId="1" xfId="15" applyFont="1" applyBorder="1" applyAlignment="1">
      <alignment/>
    </xf>
    <xf numFmtId="43" fontId="2" fillId="0" borderId="1" xfId="15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 horizontal="center"/>
    </xf>
    <xf numFmtId="43" fontId="0" fillId="0" borderId="1" xfId="15" applyBorder="1" applyAlignment="1">
      <alignment/>
    </xf>
    <xf numFmtId="43" fontId="2" fillId="0" borderId="1" xfId="15" applyFont="1" applyBorder="1" applyAlignment="1">
      <alignment/>
    </xf>
    <xf numFmtId="43" fontId="1" fillId="0" borderId="1" xfId="15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15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3" fontId="0" fillId="0" borderId="1" xfId="15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43" fontId="0" fillId="0" borderId="1" xfId="15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5" fontId="13" fillId="0" borderId="11" xfId="15" applyNumberFormat="1" applyFont="1" applyBorder="1" applyAlignment="1">
      <alignment horizontal="center" vertical="center"/>
    </xf>
    <xf numFmtId="165" fontId="13" fillId="0" borderId="8" xfId="15" applyNumberFormat="1" applyFont="1" applyBorder="1" applyAlignment="1">
      <alignment horizontal="center" vertical="center"/>
    </xf>
    <xf numFmtId="165" fontId="13" fillId="0" borderId="2" xfId="15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165" fontId="13" fillId="0" borderId="12" xfId="15" applyNumberFormat="1" applyFont="1" applyBorder="1" applyAlignment="1">
      <alignment horizontal="center" vertical="center"/>
    </xf>
    <xf numFmtId="165" fontId="13" fillId="0" borderId="3" xfId="15" applyNumberFormat="1" applyFont="1" applyBorder="1" applyAlignment="1">
      <alignment horizontal="center" vertical="center"/>
    </xf>
    <xf numFmtId="165" fontId="13" fillId="0" borderId="6" xfId="15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165" fontId="13" fillId="0" borderId="13" xfId="15" applyNumberFormat="1" applyFont="1" applyBorder="1" applyAlignment="1">
      <alignment horizontal="center" vertical="center"/>
    </xf>
    <xf numFmtId="165" fontId="13" fillId="0" borderId="7" xfId="15" applyNumberFormat="1" applyFont="1" applyBorder="1" applyAlignment="1">
      <alignment horizontal="center" vertical="center"/>
    </xf>
    <xf numFmtId="165" fontId="13" fillId="0" borderId="10" xfId="15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5" fontId="15" fillId="0" borderId="1" xfId="15" applyNumberFormat="1" applyFont="1" applyBorder="1" applyAlignment="1">
      <alignment horizontal="center" vertical="center"/>
    </xf>
    <xf numFmtId="165" fontId="15" fillId="0" borderId="5" xfId="15" applyNumberFormat="1" applyFont="1" applyBorder="1" applyAlignment="1">
      <alignment horizontal="center" vertical="center"/>
    </xf>
    <xf numFmtId="165" fontId="15" fillId="0" borderId="4" xfId="15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5" fontId="13" fillId="0" borderId="1" xfId="15" applyNumberFormat="1" applyFont="1" applyBorder="1" applyAlignment="1">
      <alignment horizontal="center" vertical="center"/>
    </xf>
    <xf numFmtId="165" fontId="13" fillId="0" borderId="5" xfId="15" applyNumberFormat="1" applyFont="1" applyBorder="1" applyAlignment="1">
      <alignment horizontal="center" vertical="center"/>
    </xf>
    <xf numFmtId="165" fontId="13" fillId="0" borderId="4" xfId="15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/>
    </xf>
    <xf numFmtId="0" fontId="13" fillId="0" borderId="1" xfId="0" applyFont="1" applyBorder="1" applyAlignment="1">
      <alignment horizontal="left" vertical="center" wrapText="1"/>
    </xf>
    <xf numFmtId="165" fontId="13" fillId="0" borderId="1" xfId="15" applyNumberFormat="1" applyFont="1" applyBorder="1" applyAlignment="1">
      <alignment horizontal="center" vertical="center"/>
    </xf>
    <xf numFmtId="165" fontId="13" fillId="0" borderId="5" xfId="15" applyNumberFormat="1" applyFont="1" applyBorder="1" applyAlignment="1">
      <alignment horizontal="center" vertical="center"/>
    </xf>
    <xf numFmtId="165" fontId="13" fillId="0" borderId="4" xfId="15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165" fontId="13" fillId="0" borderId="1" xfId="15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justify" vertical="center" wrapText="1"/>
    </xf>
    <xf numFmtId="165" fontId="15" fillId="0" borderId="11" xfId="15" applyNumberFormat="1" applyFont="1" applyBorder="1" applyAlignment="1">
      <alignment horizontal="center" vertical="center"/>
    </xf>
    <xf numFmtId="165" fontId="13" fillId="0" borderId="11" xfId="15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justify" vertical="center" wrapText="1"/>
    </xf>
    <xf numFmtId="165" fontId="15" fillId="0" borderId="13" xfId="15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justify" vertical="center" wrapText="1"/>
    </xf>
    <xf numFmtId="165" fontId="13" fillId="0" borderId="13" xfId="15" applyNumberFormat="1" applyFont="1" applyBorder="1" applyAlignment="1">
      <alignment horizontal="center" vertical="center"/>
    </xf>
    <xf numFmtId="165" fontId="15" fillId="0" borderId="5" xfId="15" applyNumberFormat="1" applyFont="1" applyBorder="1" applyAlignment="1">
      <alignment horizontal="center" vertical="center"/>
    </xf>
    <xf numFmtId="165" fontId="15" fillId="0" borderId="4" xfId="15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165" fontId="8" fillId="0" borderId="1" xfId="15" applyNumberFormat="1" applyFont="1" applyBorder="1" applyAlignment="1">
      <alignment horizontal="center" vertical="center"/>
    </xf>
    <xf numFmtId="165" fontId="13" fillId="0" borderId="5" xfId="15" applyNumberFormat="1" applyFont="1" applyBorder="1" applyAlignment="1">
      <alignment horizontal="center" vertical="center"/>
    </xf>
    <xf numFmtId="165" fontId="13" fillId="0" borderId="4" xfId="15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165" fontId="13" fillId="0" borderId="13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3" fillId="0" borderId="5" xfId="15" applyNumberFormat="1" applyFont="1" applyBorder="1" applyAlignment="1">
      <alignment horizontal="center" vertical="center"/>
    </xf>
    <xf numFmtId="165" fontId="13" fillId="0" borderId="4" xfId="15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5" fontId="13" fillId="0" borderId="1" xfId="15" applyNumberFormat="1" applyFont="1" applyBorder="1" applyAlignment="1">
      <alignment horizontal="center" vertical="center"/>
    </xf>
    <xf numFmtId="165" fontId="13" fillId="0" borderId="5" xfId="15" applyNumberFormat="1" applyFont="1" applyBorder="1" applyAlignment="1">
      <alignment vertical="center"/>
    </xf>
    <xf numFmtId="165" fontId="13" fillId="0" borderId="4" xfId="15" applyNumberFormat="1" applyFont="1" applyBorder="1" applyAlignment="1">
      <alignment vertical="center"/>
    </xf>
    <xf numFmtId="165" fontId="15" fillId="0" borderId="1" xfId="15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justify" vertical="center" wrapText="1"/>
    </xf>
    <xf numFmtId="165" fontId="15" fillId="0" borderId="12" xfId="15" applyNumberFormat="1" applyFont="1" applyBorder="1" applyAlignment="1">
      <alignment horizontal="center" vertical="center"/>
    </xf>
    <xf numFmtId="165" fontId="15" fillId="0" borderId="3" xfId="15" applyNumberFormat="1" applyFont="1" applyBorder="1" applyAlignment="1">
      <alignment horizontal="center" vertical="center"/>
    </xf>
    <xf numFmtId="165" fontId="15" fillId="0" borderId="6" xfId="15" applyNumberFormat="1" applyFont="1" applyBorder="1" applyAlignment="1">
      <alignment horizontal="center" vertical="center"/>
    </xf>
    <xf numFmtId="165" fontId="13" fillId="0" borderId="12" xfId="15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5" fontId="16" fillId="0" borderId="1" xfId="0" applyNumberFormat="1" applyFont="1" applyBorder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8" fillId="0" borderId="1" xfId="15" applyNumberFormat="1" applyFont="1" applyBorder="1" applyAlignment="1">
      <alignment horizontal="center" vertical="center"/>
    </xf>
    <xf numFmtId="165" fontId="8" fillId="0" borderId="1" xfId="15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0" borderId="1" xfId="15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3" fillId="0" borderId="0" xfId="0" applyFont="1" applyAlignment="1">
      <alignment horizontal="right"/>
    </xf>
    <xf numFmtId="0" fontId="21" fillId="2" borderId="17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 wrapText="1"/>
    </xf>
    <xf numFmtId="0" fontId="22" fillId="2" borderId="17" xfId="0" applyFont="1" applyFill="1" applyBorder="1" applyAlignment="1">
      <alignment horizontal="center" wrapText="1"/>
    </xf>
    <xf numFmtId="0" fontId="22" fillId="2" borderId="18" xfId="0" applyFont="1" applyFill="1" applyBorder="1" applyAlignment="1">
      <alignment horizontal="center" wrapText="1"/>
    </xf>
    <xf numFmtId="0" fontId="22" fillId="2" borderId="19" xfId="0" applyFont="1" applyFill="1" applyBorder="1" applyAlignment="1">
      <alignment horizontal="center" wrapText="1"/>
    </xf>
    <xf numFmtId="0" fontId="22" fillId="2" borderId="20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21" fillId="2" borderId="22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 wrapText="1"/>
    </xf>
    <xf numFmtId="0" fontId="22" fillId="2" borderId="22" xfId="0" applyFont="1" applyFill="1" applyBorder="1" applyAlignment="1">
      <alignment horizontal="center" wrapText="1"/>
    </xf>
    <xf numFmtId="0" fontId="22" fillId="2" borderId="18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1" fillId="2" borderId="25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 wrapText="1"/>
    </xf>
    <xf numFmtId="0" fontId="22" fillId="2" borderId="25" xfId="0" applyFont="1" applyFill="1" applyBorder="1" applyAlignment="1">
      <alignment horizontal="center" wrapText="1"/>
    </xf>
    <xf numFmtId="0" fontId="22" fillId="2" borderId="26" xfId="0" applyFont="1" applyFill="1" applyBorder="1" applyAlignment="1">
      <alignment horizontal="center" wrapText="1"/>
    </xf>
    <xf numFmtId="0" fontId="22" fillId="2" borderId="27" xfId="0" applyFont="1" applyFill="1" applyBorder="1" applyAlignment="1">
      <alignment horizontal="center" wrapText="1"/>
    </xf>
    <xf numFmtId="0" fontId="22" fillId="2" borderId="28" xfId="0" applyFont="1" applyFill="1" applyBorder="1" applyAlignment="1">
      <alignment horizontal="center" wrapText="1"/>
    </xf>
    <xf numFmtId="0" fontId="22" fillId="2" borderId="29" xfId="0" applyFont="1" applyFill="1" applyBorder="1" applyAlignment="1">
      <alignment wrapText="1"/>
    </xf>
    <xf numFmtId="0" fontId="24" fillId="0" borderId="25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9" xfId="0" applyFont="1" applyBorder="1" applyAlignment="1">
      <alignment horizontal="left" indent="1"/>
    </xf>
    <xf numFmtId="0" fontId="0" fillId="3" borderId="21" xfId="0" applyFill="1" applyBorder="1" applyAlignment="1">
      <alignment/>
    </xf>
    <xf numFmtId="0" fontId="0" fillId="0" borderId="25" xfId="0" applyFont="1" applyBorder="1" applyAlignment="1">
      <alignment/>
    </xf>
    <xf numFmtId="0" fontId="3" fillId="0" borderId="29" xfId="0" applyFont="1" applyBorder="1" applyAlignment="1">
      <alignment vertical="center" wrapText="1"/>
    </xf>
    <xf numFmtId="3" fontId="0" fillId="0" borderId="29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5" fontId="0" fillId="0" borderId="29" xfId="15" applyNumberFormat="1" applyFont="1" applyBorder="1" applyAlignment="1">
      <alignment horizontal="right"/>
    </xf>
    <xf numFmtId="165" fontId="3" fillId="0" borderId="18" xfId="15" applyNumberFormat="1" applyFont="1" applyBorder="1" applyAlignment="1">
      <alignment vertical="center" wrapText="1"/>
    </xf>
    <xf numFmtId="165" fontId="3" fillId="0" borderId="20" xfId="15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165" fontId="0" fillId="0" borderId="21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9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3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18" applyFont="1" applyAlignment="1">
      <alignment horizontal="center"/>
      <protection/>
    </xf>
    <xf numFmtId="0" fontId="32" fillId="0" borderId="0" xfId="0" applyFont="1" applyAlignment="1">
      <alignment/>
    </xf>
    <xf numFmtId="0" fontId="32" fillId="0" borderId="0" xfId="18" applyFont="1">
      <alignment/>
      <protection/>
    </xf>
    <xf numFmtId="0" fontId="31" fillId="2" borderId="1" xfId="18" applyFont="1" applyFill="1" applyBorder="1" applyAlignment="1">
      <alignment horizontal="center" vertical="center"/>
      <protection/>
    </xf>
    <xf numFmtId="0" fontId="31" fillId="2" borderId="1" xfId="18" applyFont="1" applyFill="1" applyBorder="1" applyAlignment="1">
      <alignment horizontal="center" vertical="center" wrapText="1"/>
      <protection/>
    </xf>
    <xf numFmtId="0" fontId="31" fillId="2" borderId="1" xfId="18" applyFont="1" applyFill="1" applyBorder="1" applyAlignment="1">
      <alignment horizontal="center" vertical="center" wrapText="1"/>
      <protection/>
    </xf>
    <xf numFmtId="0" fontId="32" fillId="0" borderId="1" xfId="18" applyFont="1" applyBorder="1" applyAlignment="1">
      <alignment horizontal="center" vertical="center"/>
      <protection/>
    </xf>
    <xf numFmtId="0" fontId="31" fillId="0" borderId="34" xfId="18" applyFont="1" applyBorder="1" applyAlignment="1">
      <alignment horizontal="center"/>
      <protection/>
    </xf>
    <xf numFmtId="0" fontId="31" fillId="0" borderId="1" xfId="18" applyFont="1" applyBorder="1" applyAlignment="1">
      <alignment wrapText="1"/>
      <protection/>
    </xf>
    <xf numFmtId="165" fontId="31" fillId="0" borderId="1" xfId="15" applyNumberFormat="1" applyFont="1" applyBorder="1" applyAlignment="1">
      <alignment horizontal="center"/>
    </xf>
    <xf numFmtId="165" fontId="31" fillId="0" borderId="1" xfId="15" applyNumberFormat="1" applyFont="1" applyBorder="1" applyAlignment="1">
      <alignment/>
    </xf>
    <xf numFmtId="0" fontId="32" fillId="0" borderId="35" xfId="18" applyFont="1" applyBorder="1" applyAlignment="1">
      <alignment horizontal="center" vertical="center"/>
      <protection/>
    </xf>
    <xf numFmtId="0" fontId="32" fillId="0" borderId="1" xfId="18" applyFont="1" applyBorder="1">
      <alignment/>
      <protection/>
    </xf>
    <xf numFmtId="165" fontId="32" fillId="0" borderId="1" xfId="15" applyNumberFormat="1" applyFont="1" applyBorder="1" applyAlignment="1">
      <alignment horizontal="left"/>
    </xf>
    <xf numFmtId="165" fontId="32" fillId="0" borderId="5" xfId="15" applyNumberFormat="1" applyFont="1" applyBorder="1" applyAlignment="1">
      <alignment horizontal="left" wrapText="1"/>
    </xf>
    <xf numFmtId="165" fontId="32" fillId="0" borderId="9" xfId="15" applyNumberFormat="1" applyFont="1" applyBorder="1" applyAlignment="1">
      <alignment horizontal="left" wrapText="1"/>
    </xf>
    <xf numFmtId="165" fontId="32" fillId="0" borderId="4" xfId="15" applyNumberFormat="1" applyFont="1" applyBorder="1" applyAlignment="1">
      <alignment horizontal="left" wrapText="1"/>
    </xf>
    <xf numFmtId="165" fontId="32" fillId="0" borderId="1" xfId="15" applyNumberFormat="1" applyFont="1" applyBorder="1" applyAlignment="1">
      <alignment/>
    </xf>
    <xf numFmtId="0" fontId="32" fillId="0" borderId="1" xfId="18" applyFont="1" applyBorder="1" applyAlignment="1">
      <alignment/>
      <protection/>
    </xf>
    <xf numFmtId="165" fontId="32" fillId="0" borderId="1" xfId="18" applyNumberFormat="1" applyFont="1" applyBorder="1" applyAlignment="1">
      <alignment/>
      <protection/>
    </xf>
    <xf numFmtId="165" fontId="32" fillId="0" borderId="1" xfId="15" applyNumberFormat="1" applyFont="1" applyBorder="1" applyAlignment="1">
      <alignment/>
    </xf>
    <xf numFmtId="0" fontId="32" fillId="0" borderId="35" xfId="18" applyFont="1" applyBorder="1" applyAlignment="1">
      <alignment horizontal="center" vertical="center"/>
      <protection/>
    </xf>
    <xf numFmtId="0" fontId="32" fillId="0" borderId="36" xfId="18" applyFont="1" applyBorder="1" applyAlignment="1">
      <alignment horizontal="center" vertical="center"/>
      <protection/>
    </xf>
    <xf numFmtId="0" fontId="32" fillId="0" borderId="12" xfId="18" applyFont="1" applyBorder="1" applyAlignment="1">
      <alignment horizontal="center" vertical="center"/>
      <protection/>
    </xf>
    <xf numFmtId="3" fontId="32" fillId="0" borderId="1" xfId="18" applyNumberFormat="1" applyFont="1" applyBorder="1" applyAlignment="1">
      <alignment/>
      <protection/>
    </xf>
    <xf numFmtId="0" fontId="32" fillId="0" borderId="37" xfId="18" applyFont="1" applyBorder="1" applyAlignment="1">
      <alignment horizontal="center" vertical="center"/>
      <protection/>
    </xf>
    <xf numFmtId="0" fontId="32" fillId="0" borderId="1" xfId="18" applyFont="1" applyBorder="1" applyAlignment="1">
      <alignment horizontal="left"/>
      <protection/>
    </xf>
    <xf numFmtId="0" fontId="32" fillId="0" borderId="1" xfId="0" applyFont="1" applyBorder="1" applyAlignment="1">
      <alignment/>
    </xf>
    <xf numFmtId="165" fontId="32" fillId="0" borderId="1" xfId="18" applyNumberFormat="1" applyFont="1" applyBorder="1">
      <alignment/>
      <protection/>
    </xf>
    <xf numFmtId="43" fontId="32" fillId="0" borderId="36" xfId="15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left"/>
    </xf>
    <xf numFmtId="0" fontId="32" fillId="0" borderId="9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43" fontId="32" fillId="0" borderId="12" xfId="15" applyNumberFormat="1" applyFont="1" applyBorder="1" applyAlignment="1">
      <alignment horizontal="center" vertical="center"/>
    </xf>
    <xf numFmtId="0" fontId="31" fillId="0" borderId="9" xfId="18" applyFont="1" applyBorder="1" applyAlignment="1">
      <alignment/>
      <protection/>
    </xf>
    <xf numFmtId="0" fontId="31" fillId="0" borderId="4" xfId="18" applyFont="1" applyBorder="1" applyAlignment="1">
      <alignment/>
      <protection/>
    </xf>
    <xf numFmtId="0" fontId="31" fillId="0" borderId="5" xfId="18" applyFont="1" applyBorder="1" applyAlignment="1">
      <alignment horizontal="left"/>
      <protection/>
    </xf>
    <xf numFmtId="0" fontId="31" fillId="0" borderId="9" xfId="18" applyFont="1" applyBorder="1" applyAlignment="1">
      <alignment horizontal="left"/>
      <protection/>
    </xf>
    <xf numFmtId="165" fontId="31" fillId="0" borderId="4" xfId="15" applyNumberFormat="1" applyFont="1" applyBorder="1" applyAlignment="1">
      <alignment/>
    </xf>
    <xf numFmtId="165" fontId="31" fillId="0" borderId="9" xfId="15" applyNumberFormat="1" applyFont="1" applyBorder="1" applyAlignment="1">
      <alignment/>
    </xf>
    <xf numFmtId="43" fontId="32" fillId="0" borderId="13" xfId="15" applyNumberFormat="1" applyFont="1" applyBorder="1" applyAlignment="1">
      <alignment horizontal="center" vertical="center"/>
    </xf>
    <xf numFmtId="0" fontId="31" fillId="0" borderId="12" xfId="18" applyFont="1" applyBorder="1" applyAlignment="1">
      <alignment horizontal="center"/>
      <protection/>
    </xf>
    <xf numFmtId="0" fontId="31" fillId="0" borderId="1" xfId="18" applyFont="1" applyBorder="1" applyAlignment="1">
      <alignment horizontal="center"/>
      <protection/>
    </xf>
    <xf numFmtId="43" fontId="31" fillId="0" borderId="1" xfId="15" applyFont="1" applyBorder="1" applyAlignment="1">
      <alignment/>
    </xf>
    <xf numFmtId="0" fontId="31" fillId="0" borderId="11" xfId="18" applyFont="1" applyBorder="1" applyAlignment="1">
      <alignment horizontal="center"/>
      <protection/>
    </xf>
    <xf numFmtId="0" fontId="31" fillId="0" borderId="12" xfId="18" applyFont="1" applyBorder="1" applyAlignment="1">
      <alignment horizontal="center"/>
      <protection/>
    </xf>
    <xf numFmtId="0" fontId="31" fillId="0" borderId="1" xfId="18" applyFont="1" applyBorder="1" applyAlignment="1">
      <alignment horizontal="center"/>
      <protection/>
    </xf>
    <xf numFmtId="0" fontId="31" fillId="0" borderId="13" xfId="18" applyFont="1" applyBorder="1" applyAlignment="1">
      <alignment horizontal="center"/>
      <protection/>
    </xf>
    <xf numFmtId="0" fontId="32" fillId="0" borderId="11" xfId="18" applyFont="1" applyBorder="1" applyAlignment="1">
      <alignment horizontal="center"/>
      <protection/>
    </xf>
    <xf numFmtId="0" fontId="32" fillId="0" borderId="12" xfId="18" applyFont="1" applyBorder="1" applyAlignment="1">
      <alignment horizontal="center"/>
      <protection/>
    </xf>
    <xf numFmtId="0" fontId="32" fillId="0" borderId="1" xfId="18" applyFont="1" applyBorder="1" applyAlignment="1">
      <alignment horizontal="center"/>
      <protection/>
    </xf>
    <xf numFmtId="165" fontId="32" fillId="0" borderId="1" xfId="15" applyNumberFormat="1" applyFont="1" applyBorder="1" applyAlignment="1">
      <alignment horizontal="center"/>
    </xf>
    <xf numFmtId="0" fontId="32" fillId="0" borderId="13" xfId="18" applyFont="1" applyBorder="1" applyAlignment="1">
      <alignment horizontal="center"/>
      <protection/>
    </xf>
    <xf numFmtId="0" fontId="32" fillId="0" borderId="12" xfId="18" applyFont="1" applyBorder="1" applyAlignment="1">
      <alignment horizontal="center"/>
      <protection/>
    </xf>
    <xf numFmtId="0" fontId="32" fillId="0" borderId="5" xfId="18" applyFont="1" applyBorder="1" applyAlignment="1">
      <alignment horizontal="left"/>
      <protection/>
    </xf>
    <xf numFmtId="0" fontId="32" fillId="0" borderId="9" xfId="18" applyFont="1" applyBorder="1" applyAlignment="1">
      <alignment horizontal="left"/>
      <protection/>
    </xf>
    <xf numFmtId="165" fontId="32" fillId="0" borderId="9" xfId="15" applyNumberFormat="1" applyFont="1" applyBorder="1" applyAlignment="1">
      <alignment horizontal="center"/>
    </xf>
    <xf numFmtId="165" fontId="32" fillId="0" borderId="4" xfId="15" applyNumberFormat="1" applyFont="1" applyBorder="1" applyAlignment="1">
      <alignment horizontal="center"/>
    </xf>
    <xf numFmtId="0" fontId="32" fillId="0" borderId="9" xfId="18" applyFont="1" applyBorder="1" applyAlignment="1">
      <alignment horizontal="center"/>
      <protection/>
    </xf>
    <xf numFmtId="0" fontId="32" fillId="0" borderId="5" xfId="18" applyFont="1" applyBorder="1" applyAlignment="1">
      <alignment horizontal="center"/>
      <protection/>
    </xf>
    <xf numFmtId="43" fontId="32" fillId="0" borderId="1" xfId="15" applyFont="1" applyBorder="1" applyAlignment="1">
      <alignment horizontal="center"/>
    </xf>
    <xf numFmtId="43" fontId="32" fillId="0" borderId="5" xfId="15" applyFont="1" applyBorder="1" applyAlignment="1">
      <alignment horizontal="center"/>
    </xf>
    <xf numFmtId="0" fontId="33" fillId="0" borderId="0" xfId="18" applyFont="1" applyAlignment="1">
      <alignment horizontal="left"/>
      <protection/>
    </xf>
    <xf numFmtId="0" fontId="30" fillId="0" borderId="0" xfId="18" applyFont="1">
      <alignment/>
      <protection/>
    </xf>
    <xf numFmtId="0" fontId="5" fillId="0" borderId="0" xfId="18" applyFont="1">
      <alignment/>
      <protection/>
    </xf>
    <xf numFmtId="0" fontId="0" fillId="0" borderId="0" xfId="18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6">
      <selection activeCell="K22" sqref="I21:K22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.140625" style="0" customWidth="1"/>
    <col min="7" max="7" width="10.140625" style="0" customWidth="1"/>
    <col min="8" max="8" width="0.2890625" style="0" customWidth="1"/>
    <col min="9" max="9" width="15.00390625" style="0" customWidth="1"/>
    <col min="10" max="10" width="14.28125" style="0" customWidth="1"/>
  </cols>
  <sheetData>
    <row r="1" spans="9:12" ht="12.75">
      <c r="I1" s="49" t="s">
        <v>0</v>
      </c>
      <c r="J1" s="49"/>
      <c r="K1" s="1"/>
      <c r="L1" s="1"/>
    </row>
    <row r="2" spans="9:12" ht="12.75">
      <c r="I2" s="50" t="s">
        <v>24</v>
      </c>
      <c r="J2" s="50"/>
      <c r="K2" s="1"/>
      <c r="L2" s="1"/>
    </row>
    <row r="3" spans="9:12" ht="12.75">
      <c r="I3" s="49" t="s">
        <v>10</v>
      </c>
      <c r="J3" s="49"/>
      <c r="K3" s="1"/>
      <c r="L3" s="1"/>
    </row>
    <row r="4" spans="9:12" ht="12.75">
      <c r="I4" s="49" t="s">
        <v>15</v>
      </c>
      <c r="J4" s="49"/>
      <c r="K4" s="1"/>
      <c r="L4" s="1"/>
    </row>
    <row r="6" spans="1:12" ht="15">
      <c r="A6" s="36" t="s">
        <v>11</v>
      </c>
      <c r="B6" s="36"/>
      <c r="C6" s="36"/>
      <c r="D6" s="36"/>
      <c r="E6" s="36"/>
      <c r="F6" s="36"/>
      <c r="G6" s="36"/>
      <c r="H6" s="36"/>
      <c r="I6" s="36"/>
      <c r="J6" s="36"/>
      <c r="K6" s="7"/>
      <c r="L6" s="7"/>
    </row>
    <row r="8" spans="1:12" ht="12.75">
      <c r="A8" s="2" t="s">
        <v>1</v>
      </c>
      <c r="B8" s="2"/>
      <c r="C8" s="2"/>
      <c r="D8" s="56" t="s">
        <v>4</v>
      </c>
      <c r="E8" s="56"/>
      <c r="F8" s="56"/>
      <c r="G8" s="56"/>
      <c r="H8" s="56"/>
      <c r="I8" s="35" t="s">
        <v>5</v>
      </c>
      <c r="J8" s="35"/>
      <c r="K8" s="1"/>
      <c r="L8" s="1"/>
    </row>
    <row r="9" spans="1:12" ht="12.75">
      <c r="A9" s="2" t="s">
        <v>2</v>
      </c>
      <c r="B9" s="2" t="s">
        <v>8</v>
      </c>
      <c r="C9" s="3" t="s">
        <v>3</v>
      </c>
      <c r="D9" s="56"/>
      <c r="E9" s="56"/>
      <c r="F9" s="56"/>
      <c r="G9" s="56"/>
      <c r="H9" s="56"/>
      <c r="I9" s="4" t="s">
        <v>6</v>
      </c>
      <c r="J9" s="4" t="s">
        <v>7</v>
      </c>
      <c r="K9" s="1"/>
      <c r="L9" s="1"/>
    </row>
    <row r="10" spans="1:12" ht="12.75">
      <c r="A10" s="23">
        <v>600</v>
      </c>
      <c r="B10" s="24"/>
      <c r="C10" s="3"/>
      <c r="D10" s="54" t="s">
        <v>18</v>
      </c>
      <c r="E10" s="55"/>
      <c r="F10" s="55"/>
      <c r="G10" s="34"/>
      <c r="H10" s="18"/>
      <c r="I10" s="30">
        <f>SUM(I13)</f>
        <v>1892734</v>
      </c>
      <c r="J10" s="30">
        <f>SUM(J11)</f>
        <v>16244</v>
      </c>
      <c r="K10" s="1"/>
      <c r="L10" s="1"/>
    </row>
    <row r="11" spans="1:12" ht="12.75">
      <c r="A11" s="26"/>
      <c r="B11" s="10">
        <v>60014</v>
      </c>
      <c r="C11" s="27"/>
      <c r="D11" s="46" t="s">
        <v>21</v>
      </c>
      <c r="E11" s="47"/>
      <c r="F11" s="47"/>
      <c r="G11" s="48"/>
      <c r="H11" s="27"/>
      <c r="I11" s="29"/>
      <c r="J11" s="29">
        <f>SUM(J12)</f>
        <v>16244</v>
      </c>
      <c r="K11" s="1"/>
      <c r="L11" s="1"/>
    </row>
    <row r="12" spans="1:12" ht="12.75">
      <c r="A12" s="9"/>
      <c r="B12" s="24"/>
      <c r="C12" s="31" t="s">
        <v>22</v>
      </c>
      <c r="D12" s="51" t="s">
        <v>23</v>
      </c>
      <c r="E12" s="52"/>
      <c r="F12" s="52"/>
      <c r="G12" s="53"/>
      <c r="H12" s="32"/>
      <c r="I12" s="33"/>
      <c r="J12" s="33">
        <v>16244</v>
      </c>
      <c r="K12" s="1"/>
      <c r="L12" s="1"/>
    </row>
    <row r="13" spans="1:12" ht="12.75">
      <c r="A13" s="9"/>
      <c r="B13" s="10">
        <v>60016</v>
      </c>
      <c r="C13" s="27"/>
      <c r="D13" s="46" t="s">
        <v>19</v>
      </c>
      <c r="E13" s="47"/>
      <c r="F13" s="47"/>
      <c r="G13" s="48"/>
      <c r="H13" s="27"/>
      <c r="I13" s="29">
        <f>SUM(I14)</f>
        <v>1892734</v>
      </c>
      <c r="J13" s="29"/>
      <c r="K13" s="1"/>
      <c r="L13" s="1"/>
    </row>
    <row r="14" spans="1:12" ht="25.5" customHeight="1">
      <c r="A14" s="25"/>
      <c r="B14" s="24"/>
      <c r="C14" s="3">
        <v>6290</v>
      </c>
      <c r="D14" s="43" t="s">
        <v>20</v>
      </c>
      <c r="E14" s="44"/>
      <c r="F14" s="44"/>
      <c r="G14" s="45"/>
      <c r="H14" s="18"/>
      <c r="I14" s="28">
        <v>1892734</v>
      </c>
      <c r="J14" s="28"/>
      <c r="K14" s="1"/>
      <c r="L14" s="1"/>
    </row>
    <row r="15" spans="1:10" ht="24.75" customHeight="1">
      <c r="A15" s="12">
        <v>852</v>
      </c>
      <c r="B15" s="13"/>
      <c r="C15" s="5"/>
      <c r="D15" s="38" t="s">
        <v>16</v>
      </c>
      <c r="E15" s="38"/>
      <c r="F15" s="38"/>
      <c r="G15" s="38"/>
      <c r="H15" s="5"/>
      <c r="I15" s="15">
        <f>SUM(I16)</f>
        <v>0</v>
      </c>
      <c r="J15" s="20">
        <f>SUM(J16)</f>
        <v>101803.45</v>
      </c>
    </row>
    <row r="16" spans="1:10" ht="12.75">
      <c r="A16" s="11"/>
      <c r="B16" s="10">
        <v>85219</v>
      </c>
      <c r="C16" s="6"/>
      <c r="D16" s="39" t="s">
        <v>17</v>
      </c>
      <c r="E16" s="39"/>
      <c r="F16" s="39"/>
      <c r="G16" s="39"/>
      <c r="H16" s="6"/>
      <c r="I16" s="16"/>
      <c r="J16" s="21">
        <f>SUM(J17:J18)</f>
        <v>101803.45</v>
      </c>
    </row>
    <row r="17" spans="1:10" ht="83.25" customHeight="1">
      <c r="A17" s="9"/>
      <c r="B17" s="8"/>
      <c r="C17" s="14" t="s">
        <v>12</v>
      </c>
      <c r="D17" s="40" t="s">
        <v>13</v>
      </c>
      <c r="E17" s="41"/>
      <c r="F17" s="41"/>
      <c r="G17" s="42"/>
      <c r="H17" s="2"/>
      <c r="I17" s="17">
        <v>0</v>
      </c>
      <c r="J17" s="19">
        <v>96684.84</v>
      </c>
    </row>
    <row r="18" spans="1:10" ht="83.25" customHeight="1">
      <c r="A18" s="9"/>
      <c r="B18" s="22"/>
      <c r="C18" s="14" t="s">
        <v>14</v>
      </c>
      <c r="D18" s="40" t="s">
        <v>13</v>
      </c>
      <c r="E18" s="41"/>
      <c r="F18" s="41"/>
      <c r="G18" s="42"/>
      <c r="H18" s="2"/>
      <c r="I18" s="17"/>
      <c r="J18" s="19">
        <v>5118.61</v>
      </c>
    </row>
    <row r="19" spans="1:10" ht="12.75">
      <c r="A19" s="12"/>
      <c r="B19" s="13"/>
      <c r="C19" s="5"/>
      <c r="D19" s="37" t="s">
        <v>9</v>
      </c>
      <c r="E19" s="37"/>
      <c r="F19" s="37"/>
      <c r="G19" s="37"/>
      <c r="H19" s="5"/>
      <c r="I19" s="15">
        <f>SUM(I10)</f>
        <v>1892734</v>
      </c>
      <c r="J19" s="20">
        <f>SUM(J15+J10)</f>
        <v>118047.45</v>
      </c>
    </row>
    <row r="21" ht="12.75">
      <c r="I21" t="s">
        <v>252</v>
      </c>
    </row>
    <row r="22" ht="12.75">
      <c r="I22" t="s">
        <v>253</v>
      </c>
    </row>
  </sheetData>
  <mergeCells count="17">
    <mergeCell ref="D12:G12"/>
    <mergeCell ref="D10:G10"/>
    <mergeCell ref="D8:H9"/>
    <mergeCell ref="I1:J1"/>
    <mergeCell ref="I2:J2"/>
    <mergeCell ref="I3:J3"/>
    <mergeCell ref="I4:J4"/>
    <mergeCell ref="I8:J8"/>
    <mergeCell ref="A6:J6"/>
    <mergeCell ref="D19:G19"/>
    <mergeCell ref="D15:G15"/>
    <mergeCell ref="D16:G16"/>
    <mergeCell ref="D17:G17"/>
    <mergeCell ref="D18:G18"/>
    <mergeCell ref="D14:G14"/>
    <mergeCell ref="D13:G13"/>
    <mergeCell ref="D11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61">
      <selection activeCell="I74" sqref="I74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5.140625" style="0" customWidth="1"/>
    <col min="7" max="7" width="11.7109375" style="0" customWidth="1"/>
    <col min="8" max="8" width="0.2890625" style="0" customWidth="1"/>
    <col min="9" max="9" width="15.00390625" style="0" customWidth="1"/>
    <col min="10" max="10" width="14.28125" style="0" customWidth="1"/>
  </cols>
  <sheetData>
    <row r="1" spans="9:12" ht="12.75">
      <c r="I1" s="49" t="s">
        <v>25</v>
      </c>
      <c r="J1" s="49"/>
      <c r="K1" s="1"/>
      <c r="L1" s="1"/>
    </row>
    <row r="2" spans="9:12" ht="12.75">
      <c r="I2" s="49" t="s">
        <v>24</v>
      </c>
      <c r="J2" s="49"/>
      <c r="K2" s="1"/>
      <c r="L2" s="1"/>
    </row>
    <row r="3" spans="9:12" ht="12.75">
      <c r="I3" s="49" t="s">
        <v>10</v>
      </c>
      <c r="J3" s="49"/>
      <c r="K3" s="1"/>
      <c r="L3" s="1"/>
    </row>
    <row r="4" spans="9:12" ht="12.75">
      <c r="I4" s="49" t="s">
        <v>15</v>
      </c>
      <c r="J4" s="49"/>
      <c r="K4" s="1"/>
      <c r="L4" s="1"/>
    </row>
    <row r="6" spans="1:12" ht="15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7"/>
      <c r="L6" s="7"/>
    </row>
    <row r="8" spans="1:12" ht="12.75">
      <c r="A8" s="2" t="s">
        <v>1</v>
      </c>
      <c r="B8" s="2"/>
      <c r="C8" s="2"/>
      <c r="D8" s="56" t="s">
        <v>4</v>
      </c>
      <c r="E8" s="56"/>
      <c r="F8" s="56"/>
      <c r="G8" s="56"/>
      <c r="H8" s="56"/>
      <c r="I8" s="35" t="s">
        <v>5</v>
      </c>
      <c r="J8" s="35"/>
      <c r="K8" s="1"/>
      <c r="L8" s="1"/>
    </row>
    <row r="9" spans="1:12" ht="12.75">
      <c r="A9" s="2" t="s">
        <v>2</v>
      </c>
      <c r="B9" s="2" t="s">
        <v>8</v>
      </c>
      <c r="C9" s="3" t="s">
        <v>3</v>
      </c>
      <c r="D9" s="56"/>
      <c r="E9" s="56"/>
      <c r="F9" s="56"/>
      <c r="G9" s="56"/>
      <c r="H9" s="56"/>
      <c r="I9" s="4" t="s">
        <v>6</v>
      </c>
      <c r="J9" s="4" t="s">
        <v>7</v>
      </c>
      <c r="K9" s="1"/>
      <c r="L9" s="1"/>
    </row>
    <row r="10" spans="1:12" ht="12.75">
      <c r="A10" s="12">
        <v>600</v>
      </c>
      <c r="B10" s="13"/>
      <c r="C10" s="18"/>
      <c r="D10" s="54" t="s">
        <v>18</v>
      </c>
      <c r="E10" s="55"/>
      <c r="F10" s="55"/>
      <c r="G10" s="34"/>
      <c r="H10" s="18"/>
      <c r="I10" s="57">
        <f>SUM(I11)</f>
        <v>1876490</v>
      </c>
      <c r="J10" s="58"/>
      <c r="K10" s="1"/>
      <c r="L10" s="1"/>
    </row>
    <row r="11" spans="1:12" ht="12.75">
      <c r="A11" s="26"/>
      <c r="B11" s="10">
        <v>6016</v>
      </c>
      <c r="C11" s="27"/>
      <c r="D11" s="46" t="s">
        <v>19</v>
      </c>
      <c r="E11" s="47"/>
      <c r="F11" s="47"/>
      <c r="G11" s="48"/>
      <c r="H11" s="27"/>
      <c r="I11" s="59">
        <f>SUM(I12)</f>
        <v>1876490</v>
      </c>
      <c r="J11" s="60"/>
      <c r="K11" s="1"/>
      <c r="L11" s="1"/>
    </row>
    <row r="12" spans="1:12" ht="12.75">
      <c r="A12" s="25"/>
      <c r="B12" s="24"/>
      <c r="C12" s="3">
        <v>6050</v>
      </c>
      <c r="D12" s="43" t="s">
        <v>27</v>
      </c>
      <c r="E12" s="44"/>
      <c r="F12" s="44"/>
      <c r="G12" s="45"/>
      <c r="H12" s="18"/>
      <c r="I12" s="61">
        <v>1876490</v>
      </c>
      <c r="J12" s="4"/>
      <c r="K12" s="1"/>
      <c r="L12" s="1"/>
    </row>
    <row r="13" spans="1:12" ht="12.75">
      <c r="A13" s="12">
        <v>758</v>
      </c>
      <c r="B13" s="13"/>
      <c r="C13" s="18"/>
      <c r="D13" s="54" t="s">
        <v>28</v>
      </c>
      <c r="E13" s="55"/>
      <c r="F13" s="55"/>
      <c r="G13" s="34"/>
      <c r="H13" s="18"/>
      <c r="I13" s="57">
        <f>SUM(I14)</f>
        <v>18000</v>
      </c>
      <c r="J13" s="58"/>
      <c r="K13" s="1"/>
      <c r="L13" s="1"/>
    </row>
    <row r="14" spans="1:12" ht="12.75">
      <c r="A14" s="26"/>
      <c r="B14" s="10">
        <v>75818</v>
      </c>
      <c r="C14" s="27"/>
      <c r="D14" s="46" t="s">
        <v>29</v>
      </c>
      <c r="E14" s="47"/>
      <c r="F14" s="47"/>
      <c r="G14" s="48"/>
      <c r="H14" s="27"/>
      <c r="I14" s="59">
        <f>SUM(I15)</f>
        <v>18000</v>
      </c>
      <c r="J14" s="60"/>
      <c r="K14" s="1"/>
      <c r="L14" s="1"/>
    </row>
    <row r="15" spans="1:12" ht="12.75">
      <c r="A15" s="25"/>
      <c r="B15" s="24"/>
      <c r="C15" s="3">
        <v>4810</v>
      </c>
      <c r="D15" s="51" t="s">
        <v>30</v>
      </c>
      <c r="E15" s="52"/>
      <c r="F15" s="52"/>
      <c r="G15" s="53"/>
      <c r="H15" s="18"/>
      <c r="I15" s="61">
        <v>18000</v>
      </c>
      <c r="J15" s="4"/>
      <c r="K15" s="1"/>
      <c r="L15" s="1"/>
    </row>
    <row r="16" spans="1:12" ht="12.75">
      <c r="A16" s="12">
        <v>750</v>
      </c>
      <c r="B16" s="24"/>
      <c r="C16" s="3"/>
      <c r="D16" s="54" t="s">
        <v>31</v>
      </c>
      <c r="E16" s="55"/>
      <c r="F16" s="55"/>
      <c r="G16" s="34"/>
      <c r="H16" s="18"/>
      <c r="I16" s="30">
        <f>SUM(I17)</f>
        <v>10000</v>
      </c>
      <c r="J16" s="30">
        <f>SUM(J17+J20)</f>
        <v>25500</v>
      </c>
      <c r="K16" s="1"/>
      <c r="L16" s="1"/>
    </row>
    <row r="17" spans="1:12" ht="12.75">
      <c r="A17" s="26"/>
      <c r="B17" s="10">
        <v>75023</v>
      </c>
      <c r="C17" s="27"/>
      <c r="D17" s="46" t="s">
        <v>32</v>
      </c>
      <c r="E17" s="47"/>
      <c r="F17" s="47"/>
      <c r="G17" s="48"/>
      <c r="H17" s="27"/>
      <c r="I17" s="29">
        <f>SUM(I19)</f>
        <v>10000</v>
      </c>
      <c r="J17" s="29">
        <f>SUM(J18)</f>
        <v>24000</v>
      </c>
      <c r="K17" s="1"/>
      <c r="L17" s="1"/>
    </row>
    <row r="18" spans="1:12" ht="12.75">
      <c r="A18" s="9"/>
      <c r="B18" s="62"/>
      <c r="C18" s="63">
        <v>6050</v>
      </c>
      <c r="D18" s="43" t="s">
        <v>27</v>
      </c>
      <c r="E18" s="44"/>
      <c r="F18" s="44"/>
      <c r="G18" s="45"/>
      <c r="H18" s="27"/>
      <c r="I18" s="29"/>
      <c r="J18" s="33">
        <v>24000</v>
      </c>
      <c r="K18" s="1"/>
      <c r="L18" s="1"/>
    </row>
    <row r="19" spans="1:12" ht="30" customHeight="1">
      <c r="A19" s="9"/>
      <c r="B19" s="64"/>
      <c r="C19" s="63">
        <v>6060</v>
      </c>
      <c r="D19" s="43" t="s">
        <v>33</v>
      </c>
      <c r="E19" s="44"/>
      <c r="F19" s="44"/>
      <c r="G19" s="45"/>
      <c r="H19" s="27"/>
      <c r="I19" s="33">
        <v>10000</v>
      </c>
      <c r="J19" s="33">
        <v>0</v>
      </c>
      <c r="K19" s="1"/>
      <c r="L19" s="1"/>
    </row>
    <row r="20" spans="1:12" ht="12.75">
      <c r="A20" s="9"/>
      <c r="B20" s="10">
        <v>75075</v>
      </c>
      <c r="C20" s="63"/>
      <c r="D20" s="46" t="s">
        <v>34</v>
      </c>
      <c r="E20" s="47"/>
      <c r="F20" s="47"/>
      <c r="G20" s="48"/>
      <c r="H20" s="27"/>
      <c r="I20" s="29"/>
      <c r="J20" s="29">
        <f>SUM(J21)</f>
        <v>1500</v>
      </c>
      <c r="K20" s="1"/>
      <c r="L20" s="1"/>
    </row>
    <row r="21" spans="1:12" ht="12.75">
      <c r="A21" s="9"/>
      <c r="B21" s="10"/>
      <c r="C21" s="63">
        <v>4210</v>
      </c>
      <c r="D21" s="51" t="s">
        <v>35</v>
      </c>
      <c r="E21" s="52"/>
      <c r="F21" s="52"/>
      <c r="G21" s="53"/>
      <c r="H21" s="27"/>
      <c r="I21" s="29"/>
      <c r="J21" s="33">
        <v>1500</v>
      </c>
      <c r="K21" s="1"/>
      <c r="L21" s="1"/>
    </row>
    <row r="22" spans="1:12" ht="26.25" customHeight="1">
      <c r="A22" s="12">
        <v>852</v>
      </c>
      <c r="B22" s="24"/>
      <c r="C22" s="3"/>
      <c r="D22" s="65" t="s">
        <v>16</v>
      </c>
      <c r="E22" s="66"/>
      <c r="F22" s="66"/>
      <c r="G22" s="67"/>
      <c r="H22" s="18"/>
      <c r="I22" s="33">
        <f>SUM(I25+I23)</f>
        <v>11943.42</v>
      </c>
      <c r="J22" s="33">
        <f>SUM(J23+J25)</f>
        <v>113746.87</v>
      </c>
      <c r="K22" s="1"/>
      <c r="L22" s="1"/>
    </row>
    <row r="23" spans="1:12" ht="31.5" customHeight="1">
      <c r="A23" s="26"/>
      <c r="B23" s="10">
        <v>85214</v>
      </c>
      <c r="C23" s="27"/>
      <c r="D23" s="68" t="s">
        <v>36</v>
      </c>
      <c r="E23" s="69"/>
      <c r="F23" s="69"/>
      <c r="G23" s="70"/>
      <c r="H23" s="27"/>
      <c r="I23" s="29">
        <f>SUM(I24)</f>
        <v>11000</v>
      </c>
      <c r="J23" s="33"/>
      <c r="K23" s="1"/>
      <c r="L23" s="1"/>
    </row>
    <row r="24" spans="1:12" ht="15.75" customHeight="1">
      <c r="A24" s="9"/>
      <c r="B24" s="62"/>
      <c r="C24" s="32">
        <v>3110</v>
      </c>
      <c r="D24" s="43" t="s">
        <v>37</v>
      </c>
      <c r="E24" s="44"/>
      <c r="F24" s="44"/>
      <c r="G24" s="45"/>
      <c r="H24" s="32"/>
      <c r="I24" s="33">
        <v>11000</v>
      </c>
      <c r="J24" s="33"/>
      <c r="K24" s="1"/>
      <c r="L24" s="1"/>
    </row>
    <row r="25" spans="1:12" ht="31.5" customHeight="1">
      <c r="A25" s="9"/>
      <c r="B25" s="64">
        <v>85219</v>
      </c>
      <c r="C25" s="27"/>
      <c r="D25" s="68" t="s">
        <v>17</v>
      </c>
      <c r="E25" s="69"/>
      <c r="F25" s="69"/>
      <c r="G25" s="70"/>
      <c r="H25" s="27"/>
      <c r="I25" s="29">
        <f>SUM(I26:I51)</f>
        <v>943.42</v>
      </c>
      <c r="J25" s="29">
        <f>SUM(J26:J51)</f>
        <v>113746.87</v>
      </c>
      <c r="K25" s="1"/>
      <c r="L25" s="1"/>
    </row>
    <row r="26" spans="1:12" ht="17.25" customHeight="1">
      <c r="A26" s="9"/>
      <c r="B26" s="62"/>
      <c r="C26" s="32">
        <v>3119</v>
      </c>
      <c r="D26" s="43" t="s">
        <v>37</v>
      </c>
      <c r="E26" s="44"/>
      <c r="F26" s="44"/>
      <c r="G26" s="45"/>
      <c r="H26" s="32"/>
      <c r="I26" s="33"/>
      <c r="J26" s="33">
        <v>11000</v>
      </c>
      <c r="K26" s="1"/>
      <c r="L26" s="1"/>
    </row>
    <row r="27" spans="1:12" ht="12.75" customHeight="1">
      <c r="A27" s="9"/>
      <c r="B27" s="71"/>
      <c r="C27" s="32">
        <v>4017</v>
      </c>
      <c r="D27" s="43" t="s">
        <v>38</v>
      </c>
      <c r="E27" s="44"/>
      <c r="F27" s="44"/>
      <c r="G27" s="45"/>
      <c r="H27" s="32"/>
      <c r="I27" s="33"/>
      <c r="J27" s="33">
        <v>30181.15</v>
      </c>
      <c r="K27" s="1"/>
      <c r="L27" s="1"/>
    </row>
    <row r="28" spans="1:12" ht="15" customHeight="1">
      <c r="A28" s="9"/>
      <c r="B28" s="71"/>
      <c r="C28" s="32">
        <v>4019</v>
      </c>
      <c r="D28" s="43" t="s">
        <v>38</v>
      </c>
      <c r="E28" s="44"/>
      <c r="F28" s="44"/>
      <c r="G28" s="45"/>
      <c r="H28" s="32"/>
      <c r="I28" s="33"/>
      <c r="J28" s="33">
        <v>1597.85</v>
      </c>
      <c r="K28" s="1"/>
      <c r="L28" s="1"/>
    </row>
    <row r="29" spans="1:12" ht="16.5" customHeight="1">
      <c r="A29" s="9"/>
      <c r="B29" s="71"/>
      <c r="C29" s="32">
        <v>4047</v>
      </c>
      <c r="D29" s="43" t="s">
        <v>39</v>
      </c>
      <c r="E29" s="44"/>
      <c r="F29" s="44"/>
      <c r="G29" s="45"/>
      <c r="H29" s="32"/>
      <c r="I29" s="33"/>
      <c r="J29" s="33">
        <v>1315.36</v>
      </c>
      <c r="K29" s="1"/>
      <c r="L29" s="1"/>
    </row>
    <row r="30" spans="1:12" ht="15" customHeight="1">
      <c r="A30" s="9"/>
      <c r="B30" s="71"/>
      <c r="C30" s="32">
        <v>4049</v>
      </c>
      <c r="D30" s="43" t="s">
        <v>39</v>
      </c>
      <c r="E30" s="44"/>
      <c r="F30" s="44"/>
      <c r="G30" s="45"/>
      <c r="H30" s="32"/>
      <c r="I30" s="33"/>
      <c r="J30" s="33">
        <v>69.64</v>
      </c>
      <c r="K30" s="1"/>
      <c r="L30" s="1"/>
    </row>
    <row r="31" spans="1:12" ht="12.75">
      <c r="A31" s="9"/>
      <c r="B31" s="71"/>
      <c r="C31" s="63">
        <v>4117</v>
      </c>
      <c r="D31" s="51" t="s">
        <v>40</v>
      </c>
      <c r="E31" s="52"/>
      <c r="F31" s="52"/>
      <c r="G31" s="53"/>
      <c r="H31" s="27"/>
      <c r="I31" s="30"/>
      <c r="J31" s="33">
        <v>5017.37</v>
      </c>
      <c r="K31" s="1"/>
      <c r="L31" s="1"/>
    </row>
    <row r="32" spans="1:12" ht="12.75">
      <c r="A32" s="9"/>
      <c r="B32" s="71"/>
      <c r="C32" s="63">
        <v>4119</v>
      </c>
      <c r="D32" s="51" t="s">
        <v>40</v>
      </c>
      <c r="E32" s="52"/>
      <c r="F32" s="52"/>
      <c r="G32" s="53"/>
      <c r="H32" s="27"/>
      <c r="I32" s="30"/>
      <c r="J32" s="33">
        <v>265.63</v>
      </c>
      <c r="K32" s="1"/>
      <c r="L32" s="1"/>
    </row>
    <row r="33" spans="1:12" ht="12.75">
      <c r="A33" s="9"/>
      <c r="B33" s="71"/>
      <c r="C33" s="63">
        <v>4127</v>
      </c>
      <c r="D33" s="51" t="s">
        <v>41</v>
      </c>
      <c r="E33" s="52"/>
      <c r="F33" s="52"/>
      <c r="G33" s="53"/>
      <c r="H33" s="27"/>
      <c r="I33" s="30"/>
      <c r="J33" s="33">
        <v>772.12</v>
      </c>
      <c r="K33" s="1"/>
      <c r="L33" s="1"/>
    </row>
    <row r="34" spans="1:12" ht="12.75">
      <c r="A34" s="9"/>
      <c r="B34" s="71"/>
      <c r="C34" s="63">
        <v>4129</v>
      </c>
      <c r="D34" s="51" t="s">
        <v>41</v>
      </c>
      <c r="E34" s="52"/>
      <c r="F34" s="52"/>
      <c r="G34" s="53"/>
      <c r="H34" s="27"/>
      <c r="I34" s="30"/>
      <c r="J34" s="33">
        <v>40.88</v>
      </c>
      <c r="K34" s="1"/>
      <c r="L34" s="1"/>
    </row>
    <row r="35" spans="1:12" ht="12.75">
      <c r="A35" s="9"/>
      <c r="B35" s="71"/>
      <c r="C35" s="63">
        <v>4177</v>
      </c>
      <c r="D35" s="51" t="s">
        <v>42</v>
      </c>
      <c r="E35" s="52"/>
      <c r="F35" s="52"/>
      <c r="G35" s="53"/>
      <c r="H35" s="27"/>
      <c r="I35" s="30"/>
      <c r="J35" s="33">
        <v>522.35</v>
      </c>
      <c r="K35" s="1"/>
      <c r="L35" s="1"/>
    </row>
    <row r="36" spans="1:12" ht="12.75">
      <c r="A36" s="9"/>
      <c r="B36" s="71"/>
      <c r="C36" s="63">
        <v>4179</v>
      </c>
      <c r="D36" s="51" t="s">
        <v>42</v>
      </c>
      <c r="E36" s="52"/>
      <c r="F36" s="52"/>
      <c r="G36" s="53"/>
      <c r="H36" s="27"/>
      <c r="I36" s="30"/>
      <c r="J36" s="33">
        <v>27.65</v>
      </c>
      <c r="K36" s="1"/>
      <c r="L36" s="1"/>
    </row>
    <row r="37" spans="1:12" ht="12.75">
      <c r="A37" s="9"/>
      <c r="B37" s="71"/>
      <c r="C37" s="63">
        <v>4210</v>
      </c>
      <c r="D37" s="51" t="s">
        <v>35</v>
      </c>
      <c r="E37" s="52"/>
      <c r="F37" s="52"/>
      <c r="G37" s="53"/>
      <c r="H37" s="27"/>
      <c r="I37" s="33">
        <v>943.42</v>
      </c>
      <c r="J37" s="33"/>
      <c r="K37" s="1"/>
      <c r="L37" s="1"/>
    </row>
    <row r="38" spans="1:12" ht="12.75">
      <c r="A38" s="9"/>
      <c r="B38" s="71"/>
      <c r="C38" s="63">
        <v>4217</v>
      </c>
      <c r="D38" s="51" t="s">
        <v>35</v>
      </c>
      <c r="E38" s="52"/>
      <c r="F38" s="52"/>
      <c r="G38" s="53"/>
      <c r="H38" s="27"/>
      <c r="I38" s="30"/>
      <c r="J38" s="33">
        <v>5920.83</v>
      </c>
      <c r="K38" s="1"/>
      <c r="L38" s="1"/>
    </row>
    <row r="39" spans="1:12" ht="12.75">
      <c r="A39" s="9"/>
      <c r="B39" s="71"/>
      <c r="C39" s="63">
        <v>4219</v>
      </c>
      <c r="D39" s="51" t="s">
        <v>35</v>
      </c>
      <c r="E39" s="52"/>
      <c r="F39" s="52"/>
      <c r="G39" s="53"/>
      <c r="H39" s="27"/>
      <c r="I39" s="30"/>
      <c r="J39" s="33">
        <v>456.88</v>
      </c>
      <c r="K39" s="1"/>
      <c r="L39" s="1"/>
    </row>
    <row r="40" spans="1:12" ht="12.75">
      <c r="A40" s="9"/>
      <c r="B40" s="71"/>
      <c r="C40" s="63">
        <v>4307</v>
      </c>
      <c r="D40" s="51" t="s">
        <v>43</v>
      </c>
      <c r="E40" s="52"/>
      <c r="F40" s="52"/>
      <c r="G40" s="53"/>
      <c r="H40" s="27"/>
      <c r="I40" s="30"/>
      <c r="J40" s="33">
        <v>50739.4</v>
      </c>
      <c r="K40" s="1"/>
      <c r="L40" s="1"/>
    </row>
    <row r="41" spans="1:12" ht="12.75">
      <c r="A41" s="9"/>
      <c r="B41" s="71"/>
      <c r="C41" s="63">
        <v>4309</v>
      </c>
      <c r="D41" s="51" t="s">
        <v>43</v>
      </c>
      <c r="E41" s="52"/>
      <c r="F41" s="52"/>
      <c r="G41" s="53"/>
      <c r="H41" s="27"/>
      <c r="I41" s="30"/>
      <c r="J41" s="33">
        <v>2686.24</v>
      </c>
      <c r="K41" s="1"/>
      <c r="L41" s="1"/>
    </row>
    <row r="42" spans="1:12" ht="40.5" customHeight="1">
      <c r="A42" s="9"/>
      <c r="B42" s="71"/>
      <c r="C42" s="63">
        <v>4367</v>
      </c>
      <c r="D42" s="43" t="s">
        <v>44</v>
      </c>
      <c r="E42" s="44"/>
      <c r="F42" s="44"/>
      <c r="G42" s="45"/>
      <c r="H42" s="27"/>
      <c r="I42" s="30"/>
      <c r="J42" s="33">
        <v>759.78</v>
      </c>
      <c r="K42" s="1"/>
      <c r="L42" s="1"/>
    </row>
    <row r="43" spans="1:12" ht="40.5" customHeight="1">
      <c r="A43" s="25"/>
      <c r="B43" s="64"/>
      <c r="C43" s="63">
        <v>4369</v>
      </c>
      <c r="D43" s="43" t="s">
        <v>44</v>
      </c>
      <c r="E43" s="44"/>
      <c r="F43" s="44"/>
      <c r="G43" s="45"/>
      <c r="H43" s="27"/>
      <c r="I43" s="30"/>
      <c r="J43" s="33">
        <v>40.22</v>
      </c>
      <c r="K43" s="1"/>
      <c r="L43" s="1"/>
    </row>
    <row r="44" spans="1:12" ht="39.75" customHeight="1">
      <c r="A44" s="23"/>
      <c r="B44" s="10"/>
      <c r="C44" s="63">
        <v>4377</v>
      </c>
      <c r="D44" s="43" t="s">
        <v>45</v>
      </c>
      <c r="E44" s="44"/>
      <c r="F44" s="44"/>
      <c r="G44" s="45"/>
      <c r="H44" s="27"/>
      <c r="I44" s="30"/>
      <c r="J44" s="33">
        <v>392.73</v>
      </c>
      <c r="K44" s="1"/>
      <c r="L44" s="1"/>
    </row>
    <row r="45" spans="1:12" ht="38.25" customHeight="1">
      <c r="A45" s="26"/>
      <c r="B45" s="62"/>
      <c r="C45" s="63">
        <v>4379</v>
      </c>
      <c r="D45" s="43" t="s">
        <v>45</v>
      </c>
      <c r="E45" s="44"/>
      <c r="F45" s="44"/>
      <c r="G45" s="45"/>
      <c r="H45" s="27"/>
      <c r="I45" s="30"/>
      <c r="J45" s="33">
        <v>20.79</v>
      </c>
      <c r="K45" s="1"/>
      <c r="L45" s="1"/>
    </row>
    <row r="46" spans="1:12" ht="27.75" customHeight="1">
      <c r="A46" s="9"/>
      <c r="B46" s="71"/>
      <c r="C46" s="63">
        <v>4447</v>
      </c>
      <c r="D46" s="43" t="s">
        <v>46</v>
      </c>
      <c r="E46" s="44"/>
      <c r="F46" s="44"/>
      <c r="G46" s="45"/>
      <c r="H46" s="27"/>
      <c r="I46" s="30"/>
      <c r="J46" s="33">
        <v>797.76</v>
      </c>
      <c r="K46" s="1"/>
      <c r="L46" s="1"/>
    </row>
    <row r="47" spans="1:12" ht="30" customHeight="1">
      <c r="A47" s="9"/>
      <c r="B47" s="71"/>
      <c r="C47" s="63">
        <v>4449</v>
      </c>
      <c r="D47" s="43" t="s">
        <v>46</v>
      </c>
      <c r="E47" s="44"/>
      <c r="F47" s="44"/>
      <c r="G47" s="45"/>
      <c r="H47" s="27"/>
      <c r="I47" s="30"/>
      <c r="J47" s="33">
        <v>42.24</v>
      </c>
      <c r="K47" s="1"/>
      <c r="L47" s="1"/>
    </row>
    <row r="48" spans="1:12" ht="30" customHeight="1">
      <c r="A48" s="9"/>
      <c r="B48" s="71"/>
      <c r="C48" s="63">
        <v>4747</v>
      </c>
      <c r="D48" s="43" t="s">
        <v>47</v>
      </c>
      <c r="E48" s="44"/>
      <c r="F48" s="44"/>
      <c r="G48" s="45"/>
      <c r="H48" s="27"/>
      <c r="I48" s="30"/>
      <c r="J48" s="33">
        <v>18.99</v>
      </c>
      <c r="K48" s="1"/>
      <c r="L48" s="1"/>
    </row>
    <row r="49" spans="1:12" ht="30" customHeight="1">
      <c r="A49" s="9"/>
      <c r="B49" s="71"/>
      <c r="C49" s="63">
        <v>4749</v>
      </c>
      <c r="D49" s="43" t="s">
        <v>47</v>
      </c>
      <c r="E49" s="44"/>
      <c r="F49" s="44"/>
      <c r="G49" s="45"/>
      <c r="H49" s="27"/>
      <c r="I49" s="30"/>
      <c r="J49" s="33">
        <v>1.01</v>
      </c>
      <c r="K49" s="1"/>
      <c r="L49" s="1"/>
    </row>
    <row r="50" spans="1:12" ht="29.25" customHeight="1">
      <c r="A50" s="9"/>
      <c r="B50" s="71"/>
      <c r="C50" s="63">
        <v>4757</v>
      </c>
      <c r="D50" s="43" t="s">
        <v>48</v>
      </c>
      <c r="E50" s="44"/>
      <c r="F50" s="44"/>
      <c r="G50" s="45"/>
      <c r="H50" s="27"/>
      <c r="I50" s="30"/>
      <c r="J50" s="33">
        <v>1006.7</v>
      </c>
      <c r="K50" s="1"/>
      <c r="L50" s="1"/>
    </row>
    <row r="51" spans="1:12" ht="27" customHeight="1">
      <c r="A51" s="9"/>
      <c r="B51" s="64"/>
      <c r="C51" s="63">
        <v>4759</v>
      </c>
      <c r="D51" s="43" t="s">
        <v>48</v>
      </c>
      <c r="E51" s="44"/>
      <c r="F51" s="44"/>
      <c r="G51" s="45"/>
      <c r="H51" s="27"/>
      <c r="I51" s="30"/>
      <c r="J51" s="33">
        <v>53.3</v>
      </c>
      <c r="K51" s="1"/>
      <c r="L51" s="1"/>
    </row>
    <row r="52" spans="1:12" ht="23.25" customHeight="1">
      <c r="A52" s="12">
        <v>853</v>
      </c>
      <c r="B52" s="10"/>
      <c r="C52" s="18"/>
      <c r="D52" s="65" t="s">
        <v>49</v>
      </c>
      <c r="E52" s="66"/>
      <c r="F52" s="66"/>
      <c r="G52" s="67"/>
      <c r="H52" s="27"/>
      <c r="I52" s="30"/>
      <c r="J52" s="30">
        <f>SUM(J53)</f>
        <v>3000</v>
      </c>
      <c r="K52" s="1"/>
      <c r="L52" s="1"/>
    </row>
    <row r="53" spans="1:12" ht="29.25" customHeight="1">
      <c r="A53" s="9"/>
      <c r="B53" s="10">
        <v>85311</v>
      </c>
      <c r="C53" s="32"/>
      <c r="D53" s="68" t="s">
        <v>50</v>
      </c>
      <c r="E53" s="69"/>
      <c r="F53" s="69"/>
      <c r="G53" s="70"/>
      <c r="H53" s="27"/>
      <c r="I53" s="29"/>
      <c r="J53" s="29">
        <f>SUM(J54)</f>
        <v>3000</v>
      </c>
      <c r="K53" s="1"/>
      <c r="L53" s="1"/>
    </row>
    <row r="54" spans="1:12" ht="50.25" customHeight="1">
      <c r="A54" s="9"/>
      <c r="B54" s="10"/>
      <c r="C54" s="32">
        <v>2320</v>
      </c>
      <c r="D54" s="43" t="s">
        <v>51</v>
      </c>
      <c r="E54" s="44"/>
      <c r="F54" s="44"/>
      <c r="G54" s="45"/>
      <c r="H54" s="27"/>
      <c r="I54" s="30"/>
      <c r="J54" s="33">
        <v>3000</v>
      </c>
      <c r="K54" s="1"/>
      <c r="L54" s="1"/>
    </row>
    <row r="55" spans="1:12" ht="29.25" customHeight="1">
      <c r="A55" s="12">
        <v>900</v>
      </c>
      <c r="B55" s="10"/>
      <c r="C55" s="18"/>
      <c r="D55" s="65" t="s">
        <v>52</v>
      </c>
      <c r="E55" s="66"/>
      <c r="F55" s="66"/>
      <c r="G55" s="67"/>
      <c r="H55" s="27"/>
      <c r="I55" s="30">
        <f>SUM(I58)</f>
        <v>20000</v>
      </c>
      <c r="J55" s="30">
        <f>SUM(J56)</f>
        <v>7000</v>
      </c>
      <c r="K55" s="1"/>
      <c r="L55" s="1"/>
    </row>
    <row r="56" spans="1:12" ht="29.25" customHeight="1">
      <c r="A56" s="72"/>
      <c r="B56" s="10">
        <v>90015</v>
      </c>
      <c r="C56" s="27"/>
      <c r="D56" s="68" t="s">
        <v>53</v>
      </c>
      <c r="E56" s="69"/>
      <c r="F56" s="69"/>
      <c r="G56" s="70"/>
      <c r="H56" s="27"/>
      <c r="I56" s="29"/>
      <c r="J56" s="29">
        <f>SUM(J57)</f>
        <v>7000</v>
      </c>
      <c r="K56" s="1"/>
      <c r="L56" s="1"/>
    </row>
    <row r="57" spans="1:12" ht="29.25" customHeight="1">
      <c r="A57" s="73"/>
      <c r="B57" s="62"/>
      <c r="C57" s="32">
        <v>6050</v>
      </c>
      <c r="D57" s="43" t="s">
        <v>27</v>
      </c>
      <c r="E57" s="44"/>
      <c r="F57" s="44"/>
      <c r="G57" s="45"/>
      <c r="H57" s="32"/>
      <c r="I57" s="33"/>
      <c r="J57" s="33">
        <v>7000</v>
      </c>
      <c r="K57" s="1"/>
      <c r="L57" s="1"/>
    </row>
    <row r="58" spans="1:12" ht="29.25" customHeight="1">
      <c r="A58" s="73"/>
      <c r="B58" s="64">
        <v>90017</v>
      </c>
      <c r="C58" s="18"/>
      <c r="D58" s="68" t="s">
        <v>54</v>
      </c>
      <c r="E58" s="69"/>
      <c r="F58" s="69"/>
      <c r="G58" s="70"/>
      <c r="H58" s="27"/>
      <c r="I58" s="30">
        <f>SUM(I59)</f>
        <v>20000</v>
      </c>
      <c r="J58" s="30"/>
      <c r="K58" s="1"/>
      <c r="L58" s="1"/>
    </row>
    <row r="59" spans="1:12" ht="55.5" customHeight="1">
      <c r="A59" s="73"/>
      <c r="B59" s="10"/>
      <c r="C59" s="32">
        <v>6210</v>
      </c>
      <c r="D59" s="43" t="s">
        <v>55</v>
      </c>
      <c r="E59" s="44"/>
      <c r="F59" s="44"/>
      <c r="G59" s="45"/>
      <c r="H59" s="74"/>
      <c r="I59" s="33">
        <v>20000</v>
      </c>
      <c r="J59" s="33"/>
      <c r="K59" s="1"/>
      <c r="L59" s="1"/>
    </row>
    <row r="60" spans="1:12" ht="27.75" customHeight="1">
      <c r="A60" s="12">
        <v>921</v>
      </c>
      <c r="B60" s="10"/>
      <c r="C60" s="18"/>
      <c r="D60" s="65" t="s">
        <v>56</v>
      </c>
      <c r="E60" s="66"/>
      <c r="F60" s="66"/>
      <c r="G60" s="67"/>
      <c r="H60" s="27"/>
      <c r="I60" s="30"/>
      <c r="J60" s="30">
        <f>SUM(J61)</f>
        <v>2000</v>
      </c>
      <c r="K60" s="1"/>
      <c r="L60" s="1"/>
    </row>
    <row r="61" spans="1:12" ht="15.75" customHeight="1">
      <c r="A61" s="72"/>
      <c r="B61" s="10">
        <v>92195</v>
      </c>
      <c r="C61" s="32"/>
      <c r="D61" s="68" t="s">
        <v>57</v>
      </c>
      <c r="E61" s="69"/>
      <c r="F61" s="69"/>
      <c r="G61" s="70"/>
      <c r="H61" s="27"/>
      <c r="I61" s="29"/>
      <c r="J61" s="29">
        <f>SUM(J62)</f>
        <v>2000</v>
      </c>
      <c r="K61" s="1"/>
      <c r="L61" s="1"/>
    </row>
    <row r="62" spans="1:12" ht="15" customHeight="1">
      <c r="A62" s="75"/>
      <c r="B62" s="10"/>
      <c r="C62" s="32">
        <v>4300</v>
      </c>
      <c r="D62" s="43" t="s">
        <v>43</v>
      </c>
      <c r="E62" s="44"/>
      <c r="F62" s="44"/>
      <c r="G62" s="45"/>
      <c r="H62" s="27"/>
      <c r="I62" s="29"/>
      <c r="J62" s="33">
        <v>2000</v>
      </c>
      <c r="K62" s="1"/>
      <c r="L62" s="1"/>
    </row>
    <row r="63" spans="1:12" ht="19.5" customHeight="1">
      <c r="A63" s="75">
        <v>926</v>
      </c>
      <c r="B63" s="10"/>
      <c r="C63" s="18"/>
      <c r="D63" s="65" t="s">
        <v>58</v>
      </c>
      <c r="E63" s="66"/>
      <c r="F63" s="66"/>
      <c r="G63" s="67"/>
      <c r="H63" s="27"/>
      <c r="I63" s="29"/>
      <c r="J63" s="29">
        <f>SUM(J64)</f>
        <v>10500</v>
      </c>
      <c r="K63" s="1"/>
      <c r="L63" s="1"/>
    </row>
    <row r="64" spans="1:12" ht="19.5" customHeight="1">
      <c r="A64" s="73"/>
      <c r="B64" s="10">
        <v>92695</v>
      </c>
      <c r="C64" s="32"/>
      <c r="D64" s="68" t="s">
        <v>57</v>
      </c>
      <c r="E64" s="69"/>
      <c r="F64" s="69"/>
      <c r="G64" s="70"/>
      <c r="H64" s="27"/>
      <c r="I64" s="29"/>
      <c r="J64" s="29">
        <f>SUM(J65)</f>
        <v>10500</v>
      </c>
      <c r="K64" s="1"/>
      <c r="L64" s="1"/>
    </row>
    <row r="65" spans="1:12" ht="29.25" customHeight="1">
      <c r="A65" s="75"/>
      <c r="B65" s="10"/>
      <c r="C65" s="32">
        <v>6060</v>
      </c>
      <c r="D65" s="43" t="s">
        <v>33</v>
      </c>
      <c r="E65" s="44"/>
      <c r="F65" s="44"/>
      <c r="G65" s="45"/>
      <c r="H65" s="27"/>
      <c r="I65" s="29"/>
      <c r="J65" s="33">
        <v>10500</v>
      </c>
      <c r="K65" s="1"/>
      <c r="L65" s="1"/>
    </row>
    <row r="66" spans="1:10" ht="12.75">
      <c r="A66" s="75"/>
      <c r="B66" s="76"/>
      <c r="C66" s="5"/>
      <c r="D66" s="37" t="s">
        <v>9</v>
      </c>
      <c r="E66" s="37"/>
      <c r="F66" s="37"/>
      <c r="G66" s="37"/>
      <c r="H66" s="5"/>
      <c r="I66" s="77">
        <f>SUM(I60+I63+I55+I52+I22+I16+I13+I10)</f>
        <v>1936433.42</v>
      </c>
      <c r="J66" s="77">
        <f>SUM(J60+J63+J55+J52+J22+J16)</f>
        <v>161746.87</v>
      </c>
    </row>
    <row r="67" spans="9:10" ht="12.75">
      <c r="I67" s="78"/>
      <c r="J67" s="78"/>
    </row>
    <row r="68" ht="12.75">
      <c r="I68" t="s">
        <v>252</v>
      </c>
    </row>
    <row r="69" ht="12.75">
      <c r="I69" t="s">
        <v>253</v>
      </c>
    </row>
    <row r="70" spans="9:10" ht="12.75">
      <c r="I70" s="78"/>
      <c r="J70" s="78"/>
    </row>
    <row r="71" spans="9:10" ht="12.75">
      <c r="I71" s="78"/>
      <c r="J71" s="78"/>
    </row>
    <row r="72" spans="9:10" ht="12.75">
      <c r="I72" s="78"/>
      <c r="J72" s="78"/>
    </row>
    <row r="73" spans="9:10" ht="12.75">
      <c r="I73" s="78"/>
      <c r="J73" s="78"/>
    </row>
    <row r="74" spans="9:10" ht="12.75">
      <c r="I74" s="78"/>
      <c r="J74" s="78"/>
    </row>
    <row r="75" spans="9:10" ht="12.75">
      <c r="I75" s="78"/>
      <c r="J75" s="78"/>
    </row>
    <row r="76" spans="9:10" ht="12.75">
      <c r="I76" s="78"/>
      <c r="J76" s="78"/>
    </row>
    <row r="77" spans="9:10" ht="12.75">
      <c r="I77" s="78"/>
      <c r="J77" s="78"/>
    </row>
    <row r="78" spans="9:10" ht="12.75">
      <c r="I78" s="78"/>
      <c r="J78" s="78"/>
    </row>
    <row r="79" spans="9:10" ht="12.75">
      <c r="I79" s="78"/>
      <c r="J79" s="78"/>
    </row>
    <row r="80" spans="9:10" ht="12.75">
      <c r="I80" s="78"/>
      <c r="J80" s="78"/>
    </row>
  </sheetData>
  <mergeCells count="64">
    <mergeCell ref="D14:G14"/>
    <mergeCell ref="A6:J6"/>
    <mergeCell ref="D16:G16"/>
    <mergeCell ref="D17:G17"/>
    <mergeCell ref="D8:H9"/>
    <mergeCell ref="I8:J8"/>
    <mergeCell ref="D13:G13"/>
    <mergeCell ref="D12:G12"/>
    <mergeCell ref="D11:G11"/>
    <mergeCell ref="D10:G10"/>
    <mergeCell ref="D15:G15"/>
    <mergeCell ref="D22:G22"/>
    <mergeCell ref="D23:G23"/>
    <mergeCell ref="D18:G18"/>
    <mergeCell ref="D19:G19"/>
    <mergeCell ref="D21:G21"/>
    <mergeCell ref="D20:G20"/>
    <mergeCell ref="I1:J1"/>
    <mergeCell ref="I2:J2"/>
    <mergeCell ref="I3:J3"/>
    <mergeCell ref="I4:J4"/>
    <mergeCell ref="D48:G48"/>
    <mergeCell ref="D55:G55"/>
    <mergeCell ref="D54:G54"/>
    <mergeCell ref="D66:G66"/>
    <mergeCell ref="D59:G59"/>
    <mergeCell ref="D58:G58"/>
    <mergeCell ref="D53:G53"/>
    <mergeCell ref="D52:G52"/>
    <mergeCell ref="D64:G64"/>
    <mergeCell ref="D65:G65"/>
    <mergeCell ref="D41:G41"/>
    <mergeCell ref="D40:G40"/>
    <mergeCell ref="D51:G51"/>
    <mergeCell ref="D50:G50"/>
    <mergeCell ref="D45:G45"/>
    <mergeCell ref="D47:G47"/>
    <mergeCell ref="D46:G46"/>
    <mergeCell ref="D49:G49"/>
    <mergeCell ref="D44:G44"/>
    <mergeCell ref="D42:G42"/>
    <mergeCell ref="D43:G43"/>
    <mergeCell ref="D31:G31"/>
    <mergeCell ref="D35:G35"/>
    <mergeCell ref="D34:G34"/>
    <mergeCell ref="D33:G33"/>
    <mergeCell ref="D32:G32"/>
    <mergeCell ref="D39:G39"/>
    <mergeCell ref="D38:G38"/>
    <mergeCell ref="D36:G36"/>
    <mergeCell ref="D37:G37"/>
    <mergeCell ref="D24:G24"/>
    <mergeCell ref="D30:G30"/>
    <mergeCell ref="D27:G27"/>
    <mergeCell ref="D26:G26"/>
    <mergeCell ref="D29:G29"/>
    <mergeCell ref="D28:G28"/>
    <mergeCell ref="D25:G25"/>
    <mergeCell ref="D62:G62"/>
    <mergeCell ref="D63:G63"/>
    <mergeCell ref="D57:G57"/>
    <mergeCell ref="D56:G56"/>
    <mergeCell ref="D61:G61"/>
    <mergeCell ref="D60:G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E54">
      <selection activeCell="K65" sqref="K65"/>
    </sheetView>
  </sheetViews>
  <sheetFormatPr defaultColWidth="9.140625" defaultRowHeight="12.75"/>
  <cols>
    <col min="1" max="1" width="4.140625" style="79" customWidth="1"/>
    <col min="2" max="2" width="5.57421875" style="79" customWidth="1"/>
    <col min="3" max="3" width="6.28125" style="79" customWidth="1"/>
    <col min="4" max="4" width="25.00390625" style="79" customWidth="1"/>
    <col min="5" max="5" width="12.8515625" style="79" customWidth="1"/>
    <col min="6" max="6" width="12.7109375" style="79" customWidth="1"/>
    <col min="7" max="7" width="10.28125" style="79" customWidth="1"/>
    <col min="8" max="8" width="11.57421875" style="79" customWidth="1"/>
    <col min="9" max="9" width="3.00390625" style="79" customWidth="1"/>
    <col min="10" max="10" width="12.140625" style="79" customWidth="1"/>
    <col min="11" max="11" width="11.57421875" style="79" customWidth="1"/>
    <col min="12" max="12" width="15.8515625" style="79" customWidth="1"/>
    <col min="13" max="16384" width="9.140625" style="79" customWidth="1"/>
  </cols>
  <sheetData>
    <row r="1" spans="10:12" ht="12.75">
      <c r="J1" s="80" t="s">
        <v>59</v>
      </c>
      <c r="K1" s="80"/>
      <c r="L1" s="80"/>
    </row>
    <row r="2" spans="10:12" ht="12.75">
      <c r="J2" s="80" t="s">
        <v>60</v>
      </c>
      <c r="K2" s="80"/>
      <c r="L2" s="80"/>
    </row>
    <row r="3" spans="10:12" ht="12.75">
      <c r="J3" s="81" t="s">
        <v>61</v>
      </c>
      <c r="K3" s="81"/>
      <c r="L3" s="81"/>
    </row>
    <row r="4" spans="10:12" ht="12.75">
      <c r="J4" s="80" t="s">
        <v>15</v>
      </c>
      <c r="K4" s="80"/>
      <c r="L4" s="80"/>
    </row>
    <row r="5" spans="1:12" ht="15.75">
      <c r="A5" s="82" t="s">
        <v>62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0.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4" t="s">
        <v>63</v>
      </c>
    </row>
    <row r="7" spans="1:12" s="88" customFormat="1" ht="9" customHeight="1">
      <c r="A7" s="85" t="s">
        <v>64</v>
      </c>
      <c r="B7" s="85" t="s">
        <v>2</v>
      </c>
      <c r="C7" s="85" t="s">
        <v>65</v>
      </c>
      <c r="D7" s="86" t="s">
        <v>66</v>
      </c>
      <c r="E7" s="86" t="s">
        <v>67</v>
      </c>
      <c r="F7" s="86" t="s">
        <v>68</v>
      </c>
      <c r="G7" s="86"/>
      <c r="H7" s="86"/>
      <c r="I7" s="86"/>
      <c r="J7" s="86"/>
      <c r="K7" s="86"/>
      <c r="L7" s="87" t="s">
        <v>69</v>
      </c>
    </row>
    <row r="8" spans="1:12" s="88" customFormat="1" ht="12" customHeight="1">
      <c r="A8" s="85"/>
      <c r="B8" s="85"/>
      <c r="C8" s="85"/>
      <c r="D8" s="86"/>
      <c r="E8" s="86"/>
      <c r="F8" s="86" t="s">
        <v>70</v>
      </c>
      <c r="G8" s="86" t="s">
        <v>71</v>
      </c>
      <c r="H8" s="86"/>
      <c r="I8" s="86"/>
      <c r="J8" s="86"/>
      <c r="K8" s="86"/>
      <c r="L8" s="87"/>
    </row>
    <row r="9" spans="1:12" s="88" customFormat="1" ht="29.25" customHeight="1">
      <c r="A9" s="85"/>
      <c r="B9" s="85"/>
      <c r="C9" s="85"/>
      <c r="D9" s="86"/>
      <c r="E9" s="86"/>
      <c r="F9" s="86"/>
      <c r="G9" s="86" t="s">
        <v>72</v>
      </c>
      <c r="H9" s="86" t="s">
        <v>73</v>
      </c>
      <c r="I9" s="89" t="s">
        <v>74</v>
      </c>
      <c r="J9" s="90"/>
      <c r="K9" s="87" t="s">
        <v>75</v>
      </c>
      <c r="L9" s="87"/>
    </row>
    <row r="10" spans="1:12" s="88" customFormat="1" ht="5.25" customHeight="1">
      <c r="A10" s="85"/>
      <c r="B10" s="85"/>
      <c r="C10" s="85"/>
      <c r="D10" s="86"/>
      <c r="E10" s="86"/>
      <c r="F10" s="86"/>
      <c r="G10" s="86"/>
      <c r="H10" s="86"/>
      <c r="I10" s="91"/>
      <c r="J10" s="92"/>
      <c r="K10" s="87"/>
      <c r="L10" s="87"/>
    </row>
    <row r="11" spans="1:12" ht="8.25" customHeight="1">
      <c r="A11" s="93">
        <v>1</v>
      </c>
      <c r="B11" s="93">
        <v>2</v>
      </c>
      <c r="C11" s="93">
        <v>3</v>
      </c>
      <c r="D11" s="93">
        <v>5</v>
      </c>
      <c r="E11" s="93">
        <v>6</v>
      </c>
      <c r="F11" s="93">
        <v>7</v>
      </c>
      <c r="G11" s="93">
        <v>8</v>
      </c>
      <c r="H11" s="93">
        <v>9</v>
      </c>
      <c r="I11" s="94">
        <v>10</v>
      </c>
      <c r="J11" s="95"/>
      <c r="K11" s="93">
        <v>11</v>
      </c>
      <c r="L11" s="93">
        <v>12</v>
      </c>
    </row>
    <row r="12" spans="1:13" ht="14.25" customHeight="1">
      <c r="A12" s="96" t="s">
        <v>76</v>
      </c>
      <c r="B12" s="97" t="s">
        <v>77</v>
      </c>
      <c r="C12" s="97" t="s">
        <v>78</v>
      </c>
      <c r="D12" s="98" t="s">
        <v>79</v>
      </c>
      <c r="E12" s="99">
        <v>13440</v>
      </c>
      <c r="F12" s="99">
        <v>10605</v>
      </c>
      <c r="G12" s="99"/>
      <c r="H12" s="99">
        <v>10605</v>
      </c>
      <c r="I12" s="100"/>
      <c r="J12" s="101"/>
      <c r="K12" s="99"/>
      <c r="L12" s="102" t="s">
        <v>80</v>
      </c>
      <c r="M12" s="103"/>
    </row>
    <row r="13" spans="1:13" ht="14.25" customHeight="1">
      <c r="A13" s="104"/>
      <c r="B13" s="105"/>
      <c r="C13" s="105"/>
      <c r="D13" s="106"/>
      <c r="E13" s="107"/>
      <c r="F13" s="107"/>
      <c r="G13" s="107"/>
      <c r="H13" s="107"/>
      <c r="I13" s="108"/>
      <c r="J13" s="109"/>
      <c r="K13" s="107"/>
      <c r="L13" s="110"/>
      <c r="M13" s="103"/>
    </row>
    <row r="14" spans="1:13" ht="78" customHeight="1">
      <c r="A14" s="111"/>
      <c r="B14" s="112"/>
      <c r="C14" s="112"/>
      <c r="D14" s="113"/>
      <c r="E14" s="114"/>
      <c r="F14" s="114"/>
      <c r="G14" s="114"/>
      <c r="H14" s="114"/>
      <c r="I14" s="115"/>
      <c r="J14" s="116"/>
      <c r="K14" s="114"/>
      <c r="L14" s="117"/>
      <c r="M14" s="103"/>
    </row>
    <row r="15" spans="1:13" ht="17.25" customHeight="1">
      <c r="A15" s="118"/>
      <c r="B15" s="119"/>
      <c r="C15" s="119"/>
      <c r="D15" s="120" t="s">
        <v>81</v>
      </c>
      <c r="E15" s="121">
        <f>SUM(E12:E14)</f>
        <v>13440</v>
      </c>
      <c r="F15" s="121">
        <f>SUM(I15+H15)</f>
        <v>10605</v>
      </c>
      <c r="G15" s="121"/>
      <c r="H15" s="121">
        <f>SUM(H12:H14)</f>
        <v>10605</v>
      </c>
      <c r="I15" s="122">
        <f>SUM(J12:J14)</f>
        <v>0</v>
      </c>
      <c r="J15" s="123"/>
      <c r="K15" s="121">
        <f>SUM(K12:K14)</f>
        <v>0</v>
      </c>
      <c r="L15" s="124"/>
      <c r="M15" s="103"/>
    </row>
    <row r="16" spans="1:13" ht="14.25" customHeight="1">
      <c r="A16" s="96" t="s">
        <v>82</v>
      </c>
      <c r="B16" s="97" t="s">
        <v>83</v>
      </c>
      <c r="C16" s="97" t="s">
        <v>84</v>
      </c>
      <c r="D16" s="98" t="s">
        <v>85</v>
      </c>
      <c r="E16" s="99">
        <f>SUM(F16)</f>
        <v>150000</v>
      </c>
      <c r="F16" s="99">
        <f>SUM(H16)</f>
        <v>150000</v>
      </c>
      <c r="G16" s="99"/>
      <c r="H16" s="99">
        <v>150000</v>
      </c>
      <c r="I16" s="100"/>
      <c r="J16" s="101"/>
      <c r="K16" s="99"/>
      <c r="L16" s="102" t="s">
        <v>86</v>
      </c>
      <c r="M16" s="103"/>
    </row>
    <row r="17" spans="1:13" ht="14.25" customHeight="1">
      <c r="A17" s="104"/>
      <c r="B17" s="105"/>
      <c r="C17" s="105"/>
      <c r="D17" s="106"/>
      <c r="E17" s="107"/>
      <c r="F17" s="107"/>
      <c r="G17" s="107"/>
      <c r="H17" s="107"/>
      <c r="I17" s="108"/>
      <c r="J17" s="109"/>
      <c r="K17" s="107"/>
      <c r="L17" s="110"/>
      <c r="M17" s="103"/>
    </row>
    <row r="18" spans="1:13" ht="90" customHeight="1">
      <c r="A18" s="111"/>
      <c r="B18" s="112"/>
      <c r="C18" s="112"/>
      <c r="D18" s="113"/>
      <c r="E18" s="114"/>
      <c r="F18" s="114"/>
      <c r="G18" s="114"/>
      <c r="H18" s="114"/>
      <c r="I18" s="115"/>
      <c r="J18" s="116"/>
      <c r="K18" s="114"/>
      <c r="L18" s="117"/>
      <c r="M18" s="103"/>
    </row>
    <row r="19" spans="1:13" ht="4.5" customHeight="1" hidden="1">
      <c r="A19" s="125">
        <v>3</v>
      </c>
      <c r="B19" s="126" t="s">
        <v>83</v>
      </c>
      <c r="C19" s="126" t="s">
        <v>87</v>
      </c>
      <c r="D19" s="127" t="s">
        <v>88</v>
      </c>
      <c r="E19" s="128">
        <f>SUM(F19)</f>
        <v>800678</v>
      </c>
      <c r="F19" s="128">
        <f>SUM(G19:H21)</f>
        <v>800678</v>
      </c>
      <c r="G19" s="128">
        <v>250880</v>
      </c>
      <c r="H19" s="128">
        <v>549798</v>
      </c>
      <c r="I19" s="129">
        <v>0</v>
      </c>
      <c r="J19" s="130"/>
      <c r="K19" s="128"/>
      <c r="L19" s="131" t="s">
        <v>89</v>
      </c>
      <c r="M19" s="103"/>
    </row>
    <row r="20" spans="1:13" s="134" customFormat="1" ht="81.75" customHeight="1">
      <c r="A20" s="132"/>
      <c r="B20" s="126"/>
      <c r="C20" s="126"/>
      <c r="D20" s="127"/>
      <c r="E20" s="128"/>
      <c r="F20" s="128"/>
      <c r="G20" s="128"/>
      <c r="H20" s="128"/>
      <c r="I20" s="129"/>
      <c r="J20" s="130"/>
      <c r="K20" s="128"/>
      <c r="L20" s="131"/>
      <c r="M20" s="133"/>
    </row>
    <row r="21" spans="1:13" ht="13.5" customHeight="1" hidden="1">
      <c r="A21" s="135"/>
      <c r="B21" s="97"/>
      <c r="C21" s="97"/>
      <c r="D21" s="98"/>
      <c r="E21" s="99"/>
      <c r="F21" s="99"/>
      <c r="G21" s="99"/>
      <c r="H21" s="99"/>
      <c r="I21" s="100"/>
      <c r="J21" s="101"/>
      <c r="K21" s="99"/>
      <c r="L21" s="102"/>
      <c r="M21" s="103"/>
    </row>
    <row r="22" spans="1:13" s="134" customFormat="1" ht="48.75" customHeight="1">
      <c r="A22" s="2">
        <v>4</v>
      </c>
      <c r="B22" s="119" t="s">
        <v>83</v>
      </c>
      <c r="C22" s="119" t="s">
        <v>87</v>
      </c>
      <c r="D22" s="136" t="s">
        <v>90</v>
      </c>
      <c r="E22" s="137">
        <f>SUM(F22)</f>
        <v>1440289</v>
      </c>
      <c r="F22" s="137">
        <f>SUM(G22:J22)</f>
        <v>1440289</v>
      </c>
      <c r="G22" s="137"/>
      <c r="H22" s="137">
        <v>1440289</v>
      </c>
      <c r="I22" s="129">
        <v>0</v>
      </c>
      <c r="J22" s="130"/>
      <c r="K22" s="137"/>
      <c r="L22" s="124"/>
      <c r="M22" s="133"/>
    </row>
    <row r="23" spans="1:13" s="141" customFormat="1" ht="38.25" customHeight="1">
      <c r="A23" s="118">
        <v>5</v>
      </c>
      <c r="B23" s="119" t="s">
        <v>83</v>
      </c>
      <c r="C23" s="119" t="s">
        <v>87</v>
      </c>
      <c r="D23" s="136" t="s">
        <v>91</v>
      </c>
      <c r="E23" s="137">
        <v>26033</v>
      </c>
      <c r="F23" s="137">
        <f>SUM(G23)</f>
        <v>26033</v>
      </c>
      <c r="G23" s="137">
        <v>26033</v>
      </c>
      <c r="H23" s="137"/>
      <c r="I23" s="138"/>
      <c r="J23" s="139"/>
      <c r="K23" s="137"/>
      <c r="L23" s="124" t="s">
        <v>89</v>
      </c>
      <c r="M23" s="140"/>
    </row>
    <row r="24" spans="1:13" ht="29.25" customHeight="1">
      <c r="A24" s="118"/>
      <c r="B24" s="118"/>
      <c r="C24" s="119"/>
      <c r="D24" s="142" t="s">
        <v>92</v>
      </c>
      <c r="E24" s="121">
        <f>SUM(E16:E23)</f>
        <v>2417000</v>
      </c>
      <c r="F24" s="121">
        <f>SUM(F16:F23)</f>
        <v>2417000</v>
      </c>
      <c r="G24" s="121">
        <f>SUM(G19:G23)</f>
        <v>276913</v>
      </c>
      <c r="H24" s="121">
        <f>SUM(H16:H23)</f>
        <v>2140087</v>
      </c>
      <c r="I24" s="122">
        <f>SUM(I19)</f>
        <v>0</v>
      </c>
      <c r="J24" s="123"/>
      <c r="K24" s="137"/>
      <c r="L24" s="118"/>
      <c r="M24" s="103"/>
    </row>
    <row r="25" spans="1:13" ht="41.25" customHeight="1">
      <c r="A25" s="118">
        <v>6</v>
      </c>
      <c r="B25" s="118">
        <v>630</v>
      </c>
      <c r="C25" s="119" t="s">
        <v>93</v>
      </c>
      <c r="D25" s="143" t="s">
        <v>94</v>
      </c>
      <c r="E25" s="144">
        <v>156259</v>
      </c>
      <c r="F25" s="144">
        <v>137942</v>
      </c>
      <c r="G25" s="144"/>
      <c r="H25" s="144">
        <v>137942</v>
      </c>
      <c r="I25" s="122"/>
      <c r="J25" s="123"/>
      <c r="K25" s="137"/>
      <c r="L25" s="124" t="s">
        <v>95</v>
      </c>
      <c r="M25" s="103"/>
    </row>
    <row r="26" spans="1:13" ht="29.25" customHeight="1">
      <c r="A26" s="118"/>
      <c r="B26" s="145"/>
      <c r="C26" s="146"/>
      <c r="D26" s="147" t="s">
        <v>96</v>
      </c>
      <c r="E26" s="148">
        <f>SUM(E25)</f>
        <v>156259</v>
      </c>
      <c r="F26" s="148">
        <v>137942</v>
      </c>
      <c r="G26" s="148"/>
      <c r="H26" s="148">
        <v>137942</v>
      </c>
      <c r="I26" s="122"/>
      <c r="J26" s="123"/>
      <c r="K26" s="149"/>
      <c r="L26" s="145"/>
      <c r="M26" s="103"/>
    </row>
    <row r="27" spans="1:13" ht="9.75" customHeight="1">
      <c r="A27" s="96">
        <v>7</v>
      </c>
      <c r="B27" s="97" t="s">
        <v>97</v>
      </c>
      <c r="C27" s="97" t="s">
        <v>98</v>
      </c>
      <c r="D27" s="150" t="s">
        <v>99</v>
      </c>
      <c r="E27" s="99">
        <f>SUM(F27)</f>
        <v>613900</v>
      </c>
      <c r="F27" s="99">
        <v>613900</v>
      </c>
      <c r="G27" s="99"/>
      <c r="H27" s="99">
        <v>304101</v>
      </c>
      <c r="I27" s="100">
        <v>0</v>
      </c>
      <c r="J27" s="101"/>
      <c r="K27" s="99">
        <v>309799</v>
      </c>
      <c r="L27" s="96" t="s">
        <v>89</v>
      </c>
      <c r="M27" s="103"/>
    </row>
    <row r="28" spans="1:13" ht="11.25" customHeight="1">
      <c r="A28" s="104"/>
      <c r="B28" s="105"/>
      <c r="C28" s="105"/>
      <c r="D28" s="151"/>
      <c r="E28" s="107"/>
      <c r="F28" s="107"/>
      <c r="G28" s="107"/>
      <c r="H28" s="107"/>
      <c r="I28" s="108"/>
      <c r="J28" s="109"/>
      <c r="K28" s="107"/>
      <c r="L28" s="104"/>
      <c r="M28" s="103"/>
    </row>
    <row r="29" spans="1:13" ht="36.75" customHeight="1">
      <c r="A29" s="111"/>
      <c r="B29" s="112"/>
      <c r="C29" s="112"/>
      <c r="D29" s="152"/>
      <c r="E29" s="114"/>
      <c r="F29" s="114"/>
      <c r="G29" s="114"/>
      <c r="H29" s="114"/>
      <c r="I29" s="115"/>
      <c r="J29" s="116"/>
      <c r="K29" s="114"/>
      <c r="L29" s="111"/>
      <c r="M29" s="103"/>
    </row>
    <row r="30" spans="1:13" ht="24.75" customHeight="1">
      <c r="A30" s="153"/>
      <c r="B30" s="154"/>
      <c r="C30" s="154"/>
      <c r="D30" s="155" t="s">
        <v>100</v>
      </c>
      <c r="E30" s="156">
        <f>SUM(E27)</f>
        <v>613900</v>
      </c>
      <c r="F30" s="156">
        <f>SUM(F27)</f>
        <v>613900</v>
      </c>
      <c r="G30" s="156">
        <f>SUM(G27)</f>
        <v>0</v>
      </c>
      <c r="H30" s="156">
        <f>SUM(H27)</f>
        <v>304101</v>
      </c>
      <c r="I30" s="122">
        <f>SUM(I27)</f>
        <v>0</v>
      </c>
      <c r="J30" s="123"/>
      <c r="K30" s="156">
        <f>SUM(K27)</f>
        <v>309799</v>
      </c>
      <c r="L30" s="153"/>
      <c r="M30" s="103"/>
    </row>
    <row r="31" spans="1:13" ht="24.75" customHeight="1">
      <c r="A31" s="153">
        <v>8</v>
      </c>
      <c r="B31" s="154" t="s">
        <v>101</v>
      </c>
      <c r="C31" s="154" t="s">
        <v>102</v>
      </c>
      <c r="D31" s="157" t="s">
        <v>103</v>
      </c>
      <c r="E31" s="158">
        <v>24000</v>
      </c>
      <c r="F31" s="158">
        <v>24000</v>
      </c>
      <c r="G31" s="158"/>
      <c r="H31" s="158">
        <v>24000</v>
      </c>
      <c r="I31" s="159"/>
      <c r="J31" s="160"/>
      <c r="K31" s="156"/>
      <c r="L31" s="153" t="s">
        <v>89</v>
      </c>
      <c r="M31" s="103"/>
    </row>
    <row r="32" spans="1:13" ht="84.75" customHeight="1">
      <c r="A32" s="118">
        <v>9</v>
      </c>
      <c r="B32" s="119" t="s">
        <v>101</v>
      </c>
      <c r="C32" s="119" t="s">
        <v>104</v>
      </c>
      <c r="D32" s="161" t="s">
        <v>105</v>
      </c>
      <c r="E32" s="137">
        <v>25410</v>
      </c>
      <c r="F32" s="137">
        <v>10860</v>
      </c>
      <c r="G32" s="137"/>
      <c r="H32" s="137">
        <v>10860</v>
      </c>
      <c r="I32" s="129"/>
      <c r="J32" s="130"/>
      <c r="K32" s="137"/>
      <c r="L32" s="124" t="s">
        <v>106</v>
      </c>
      <c r="M32" s="103"/>
    </row>
    <row r="33" spans="1:13" ht="20.25" customHeight="1">
      <c r="A33" s="118"/>
      <c r="B33" s="119"/>
      <c r="C33" s="119"/>
      <c r="D33" s="142" t="s">
        <v>107</v>
      </c>
      <c r="E33" s="121">
        <f>SUM(E31:E32)</f>
        <v>49410</v>
      </c>
      <c r="F33" s="121">
        <f>SUM(F31:F32)</f>
        <v>34860</v>
      </c>
      <c r="G33" s="121"/>
      <c r="H33" s="121">
        <f>SUM(H31:H32)</f>
        <v>34860</v>
      </c>
      <c r="I33" s="122"/>
      <c r="J33" s="123"/>
      <c r="K33" s="121"/>
      <c r="L33" s="118"/>
      <c r="M33" s="103"/>
    </row>
    <row r="34" spans="1:13" ht="84" customHeight="1">
      <c r="A34" s="162">
        <v>10</v>
      </c>
      <c r="B34" s="163" t="s">
        <v>108</v>
      </c>
      <c r="C34" s="163" t="s">
        <v>109</v>
      </c>
      <c r="D34" s="164" t="s">
        <v>110</v>
      </c>
      <c r="E34" s="165">
        <v>16000</v>
      </c>
      <c r="F34" s="144">
        <v>16000</v>
      </c>
      <c r="G34" s="144"/>
      <c r="H34" s="144">
        <v>16000</v>
      </c>
      <c r="I34" s="166"/>
      <c r="J34" s="167"/>
      <c r="K34" s="144"/>
      <c r="L34" s="168" t="s">
        <v>86</v>
      </c>
      <c r="M34" s="103"/>
    </row>
    <row r="35" spans="1:13" ht="48.75" customHeight="1">
      <c r="A35" s="118"/>
      <c r="B35" s="119"/>
      <c r="C35" s="119"/>
      <c r="D35" s="142" t="s">
        <v>111</v>
      </c>
      <c r="E35" s="121">
        <f>SUM(E34)</f>
        <v>16000</v>
      </c>
      <c r="F35" s="121">
        <f>SUM(F34)</f>
        <v>16000</v>
      </c>
      <c r="G35" s="121"/>
      <c r="H35" s="121">
        <f>SUM(H34)</f>
        <v>16000</v>
      </c>
      <c r="I35" s="122"/>
      <c r="J35" s="123"/>
      <c r="K35" s="121"/>
      <c r="L35" s="118"/>
      <c r="M35" s="103"/>
    </row>
    <row r="36" spans="1:13" ht="28.5" customHeight="1">
      <c r="A36" s="125">
        <v>11</v>
      </c>
      <c r="B36" s="125">
        <v>801</v>
      </c>
      <c r="C36" s="125">
        <v>80101</v>
      </c>
      <c r="D36" s="169" t="s">
        <v>112</v>
      </c>
      <c r="E36" s="128">
        <v>1843600</v>
      </c>
      <c r="F36" s="128">
        <v>1843600</v>
      </c>
      <c r="G36" s="128"/>
      <c r="H36" s="128">
        <v>276540</v>
      </c>
      <c r="I36" s="129">
        <v>1567060</v>
      </c>
      <c r="J36" s="130"/>
      <c r="K36" s="128"/>
      <c r="L36" s="125" t="s">
        <v>89</v>
      </c>
      <c r="M36" s="103"/>
    </row>
    <row r="37" spans="1:13" ht="9" customHeight="1">
      <c r="A37" s="125"/>
      <c r="B37" s="125"/>
      <c r="C37" s="125"/>
      <c r="D37" s="169"/>
      <c r="E37" s="128"/>
      <c r="F37" s="128"/>
      <c r="G37" s="128"/>
      <c r="H37" s="128"/>
      <c r="I37" s="129"/>
      <c r="J37" s="130"/>
      <c r="K37" s="128"/>
      <c r="L37" s="125"/>
      <c r="M37" s="103"/>
    </row>
    <row r="38" spans="1:13" ht="0.75" customHeight="1">
      <c r="A38" s="125"/>
      <c r="B38" s="125"/>
      <c r="C38" s="125"/>
      <c r="D38" s="169"/>
      <c r="E38" s="128"/>
      <c r="F38" s="128"/>
      <c r="G38" s="128"/>
      <c r="H38" s="128"/>
      <c r="I38" s="129"/>
      <c r="J38" s="130"/>
      <c r="K38" s="128"/>
      <c r="L38" s="125"/>
      <c r="M38" s="103"/>
    </row>
    <row r="39" spans="1:13" ht="62.25" customHeight="1">
      <c r="A39" s="153">
        <v>12</v>
      </c>
      <c r="B39" s="153">
        <v>801</v>
      </c>
      <c r="C39" s="153">
        <v>80104</v>
      </c>
      <c r="D39" s="170" t="s">
        <v>113</v>
      </c>
      <c r="E39" s="171">
        <f>SUM(F39)</f>
        <v>140000</v>
      </c>
      <c r="F39" s="171">
        <f>SUM(G39:J39)</f>
        <v>140000</v>
      </c>
      <c r="G39" s="171">
        <v>70000</v>
      </c>
      <c r="H39" s="171"/>
      <c r="I39" s="129">
        <v>70000</v>
      </c>
      <c r="J39" s="130"/>
      <c r="K39" s="171"/>
      <c r="L39" s="153" t="s">
        <v>89</v>
      </c>
      <c r="M39" s="103"/>
    </row>
    <row r="40" spans="1:13" ht="15.75" customHeight="1">
      <c r="A40" s="118"/>
      <c r="B40" s="118"/>
      <c r="C40" s="118"/>
      <c r="D40" s="142" t="s">
        <v>114</v>
      </c>
      <c r="E40" s="121">
        <f>SUM(E36:E39)</f>
        <v>1983600</v>
      </c>
      <c r="F40" s="121">
        <f>SUM(G40:J40)</f>
        <v>1983600</v>
      </c>
      <c r="G40" s="121">
        <f>SUM(G36:G39)</f>
        <v>70000</v>
      </c>
      <c r="H40" s="121">
        <v>276540</v>
      </c>
      <c r="I40" s="122">
        <f>SUM(I36:J39)</f>
        <v>1637060</v>
      </c>
      <c r="J40" s="123"/>
      <c r="K40" s="121">
        <f>SUM(K36:K38)</f>
        <v>0</v>
      </c>
      <c r="L40" s="172"/>
      <c r="M40" s="103"/>
    </row>
    <row r="41" spans="1:13" ht="27" customHeight="1">
      <c r="A41" s="118">
        <v>13</v>
      </c>
      <c r="B41" s="118">
        <v>900</v>
      </c>
      <c r="C41" s="118">
        <v>90015</v>
      </c>
      <c r="D41" s="143" t="s">
        <v>115</v>
      </c>
      <c r="E41" s="144">
        <f>SUM(F41)</f>
        <v>52000</v>
      </c>
      <c r="F41" s="144">
        <f>SUM(H41)</f>
        <v>52000</v>
      </c>
      <c r="G41" s="144"/>
      <c r="H41" s="144">
        <v>52000</v>
      </c>
      <c r="I41" s="173"/>
      <c r="J41" s="174"/>
      <c r="K41" s="144"/>
      <c r="L41" s="175" t="s">
        <v>89</v>
      </c>
      <c r="M41" s="103"/>
    </row>
    <row r="42" spans="1:13" s="134" customFormat="1" ht="264.75" customHeight="1">
      <c r="A42" s="176">
        <v>14</v>
      </c>
      <c r="B42" s="176">
        <v>900</v>
      </c>
      <c r="C42" s="176">
        <v>90017</v>
      </c>
      <c r="D42" s="177" t="s">
        <v>116</v>
      </c>
      <c r="E42" s="178">
        <v>1600000</v>
      </c>
      <c r="F42" s="178">
        <f>SUM(H42+G42)</f>
        <v>800000</v>
      </c>
      <c r="G42" s="178">
        <v>0</v>
      </c>
      <c r="H42" s="178">
        <v>800000</v>
      </c>
      <c r="I42" s="179"/>
      <c r="J42" s="180"/>
      <c r="K42" s="181"/>
      <c r="L42" s="131" t="s">
        <v>117</v>
      </c>
      <c r="M42" s="133"/>
    </row>
    <row r="43" spans="1:13" s="183" customFormat="1" ht="0.75" customHeight="1" hidden="1">
      <c r="A43" s="176"/>
      <c r="B43" s="176"/>
      <c r="C43" s="176"/>
      <c r="D43" s="177"/>
      <c r="E43" s="178"/>
      <c r="F43" s="178"/>
      <c r="G43" s="178"/>
      <c r="H43" s="178"/>
      <c r="I43" s="179"/>
      <c r="J43" s="180"/>
      <c r="K43" s="181"/>
      <c r="L43" s="131"/>
      <c r="M43" s="182"/>
    </row>
    <row r="44" spans="1:13" s="183" customFormat="1" ht="8.25" customHeight="1" hidden="1">
      <c r="A44" s="176"/>
      <c r="B44" s="176"/>
      <c r="C44" s="176"/>
      <c r="D44" s="177"/>
      <c r="E44" s="178"/>
      <c r="F44" s="178"/>
      <c r="G44" s="178"/>
      <c r="H44" s="178"/>
      <c r="I44" s="179"/>
      <c r="J44" s="180"/>
      <c r="K44" s="181"/>
      <c r="L44" s="131"/>
      <c r="M44" s="182"/>
    </row>
    <row r="45" spans="1:13" s="141" customFormat="1" ht="114.75" customHeight="1">
      <c r="A45" s="175">
        <v>15</v>
      </c>
      <c r="B45" s="175">
        <v>900</v>
      </c>
      <c r="C45" s="175">
        <v>90017</v>
      </c>
      <c r="D45" s="184" t="s">
        <v>118</v>
      </c>
      <c r="E45" s="144">
        <f>SUM(F45)</f>
        <v>80000</v>
      </c>
      <c r="F45" s="144">
        <f>SUM(H45)</f>
        <v>80000</v>
      </c>
      <c r="G45" s="144"/>
      <c r="H45" s="144">
        <v>80000</v>
      </c>
      <c r="I45" s="179"/>
      <c r="J45" s="180"/>
      <c r="K45" s="121"/>
      <c r="L45" s="124" t="s">
        <v>117</v>
      </c>
      <c r="M45" s="140"/>
    </row>
    <row r="46" spans="1:13" ht="36.75" customHeight="1">
      <c r="A46" s="172"/>
      <c r="B46" s="172"/>
      <c r="C46" s="172"/>
      <c r="D46" s="120" t="s">
        <v>119</v>
      </c>
      <c r="E46" s="121">
        <f>SUM(E41:E45)</f>
        <v>1732000</v>
      </c>
      <c r="F46" s="121">
        <f>SUM(F41:F45)</f>
        <v>932000</v>
      </c>
      <c r="G46" s="121"/>
      <c r="H46" s="121">
        <f>SUM(H41:H45)</f>
        <v>932000</v>
      </c>
      <c r="I46" s="122">
        <f>SUM(I42:J42)</f>
        <v>0</v>
      </c>
      <c r="J46" s="123"/>
      <c r="K46" s="121"/>
      <c r="L46" s="172"/>
      <c r="M46" s="103"/>
    </row>
    <row r="47" spans="1:13" ht="15.75" customHeight="1" hidden="1">
      <c r="A47" s="96">
        <v>16</v>
      </c>
      <c r="B47" s="96">
        <v>921</v>
      </c>
      <c r="C47" s="96">
        <v>92109</v>
      </c>
      <c r="D47" s="150" t="s">
        <v>120</v>
      </c>
      <c r="E47" s="99">
        <v>280086</v>
      </c>
      <c r="F47" s="99">
        <v>280086</v>
      </c>
      <c r="G47" s="99"/>
      <c r="H47" s="99">
        <v>280086</v>
      </c>
      <c r="I47" s="100">
        <v>0</v>
      </c>
      <c r="J47" s="101"/>
      <c r="K47" s="99"/>
      <c r="L47" s="102" t="s">
        <v>121</v>
      </c>
      <c r="M47" s="103"/>
    </row>
    <row r="48" spans="1:13" ht="62.25" customHeight="1">
      <c r="A48" s="104"/>
      <c r="B48" s="104"/>
      <c r="C48" s="104"/>
      <c r="D48" s="151"/>
      <c r="E48" s="107"/>
      <c r="F48" s="107"/>
      <c r="G48" s="107"/>
      <c r="H48" s="107"/>
      <c r="I48" s="108"/>
      <c r="J48" s="109"/>
      <c r="K48" s="107"/>
      <c r="L48" s="110"/>
      <c r="M48" s="103"/>
    </row>
    <row r="49" spans="1:13" ht="36.75" customHeight="1">
      <c r="A49" s="111"/>
      <c r="B49" s="111"/>
      <c r="C49" s="111"/>
      <c r="D49" s="152"/>
      <c r="E49" s="114"/>
      <c r="F49" s="114"/>
      <c r="G49" s="114"/>
      <c r="H49" s="114"/>
      <c r="I49" s="115"/>
      <c r="J49" s="116"/>
      <c r="K49" s="114"/>
      <c r="L49" s="117"/>
      <c r="M49" s="103"/>
    </row>
    <row r="50" spans="1:13" ht="0.75" customHeight="1">
      <c r="A50" s="96">
        <v>17</v>
      </c>
      <c r="B50" s="96">
        <v>921</v>
      </c>
      <c r="C50" s="96">
        <v>92116</v>
      </c>
      <c r="D50" s="150" t="s">
        <v>122</v>
      </c>
      <c r="E50" s="99">
        <v>173027</v>
      </c>
      <c r="F50" s="99">
        <v>173027</v>
      </c>
      <c r="G50" s="99"/>
      <c r="H50" s="99">
        <v>173027</v>
      </c>
      <c r="I50" s="100">
        <v>0</v>
      </c>
      <c r="J50" s="101"/>
      <c r="K50" s="99"/>
      <c r="L50" s="102" t="s">
        <v>123</v>
      </c>
      <c r="M50" s="103"/>
    </row>
    <row r="51" spans="1:13" ht="34.5" customHeight="1">
      <c r="A51" s="104"/>
      <c r="B51" s="104"/>
      <c r="C51" s="104"/>
      <c r="D51" s="151"/>
      <c r="E51" s="107"/>
      <c r="F51" s="107"/>
      <c r="G51" s="107"/>
      <c r="H51" s="107"/>
      <c r="I51" s="108"/>
      <c r="J51" s="109"/>
      <c r="K51" s="107"/>
      <c r="L51" s="110"/>
      <c r="M51" s="103"/>
    </row>
    <row r="52" spans="1:13" ht="65.25" customHeight="1">
      <c r="A52" s="111"/>
      <c r="B52" s="111"/>
      <c r="C52" s="111"/>
      <c r="D52" s="152"/>
      <c r="E52" s="114"/>
      <c r="F52" s="114"/>
      <c r="G52" s="114"/>
      <c r="H52" s="114"/>
      <c r="I52" s="115"/>
      <c r="J52" s="116"/>
      <c r="K52" s="114"/>
      <c r="L52" s="117"/>
      <c r="M52" s="103"/>
    </row>
    <row r="53" spans="1:13" ht="35.25" customHeight="1">
      <c r="A53" s="118">
        <v>18</v>
      </c>
      <c r="B53" s="118">
        <v>921</v>
      </c>
      <c r="C53" s="118">
        <v>92195</v>
      </c>
      <c r="D53" s="161" t="s">
        <v>124</v>
      </c>
      <c r="E53" s="137">
        <v>1540</v>
      </c>
      <c r="F53" s="137">
        <f>SUM(K53)</f>
        <v>1540</v>
      </c>
      <c r="G53" s="137"/>
      <c r="H53" s="137"/>
      <c r="I53" s="138"/>
      <c r="J53" s="139"/>
      <c r="K53" s="137">
        <v>1540</v>
      </c>
      <c r="L53" s="124" t="s">
        <v>89</v>
      </c>
      <c r="M53" s="103"/>
    </row>
    <row r="54" spans="1:13" ht="15.75" customHeight="1">
      <c r="A54" s="185"/>
      <c r="B54" s="185"/>
      <c r="C54" s="185"/>
      <c r="D54" s="186" t="s">
        <v>125</v>
      </c>
      <c r="E54" s="187">
        <f>SUM(E47:E53)</f>
        <v>454653</v>
      </c>
      <c r="F54" s="187">
        <f>SUM(F47:F53)</f>
        <v>454653</v>
      </c>
      <c r="G54" s="187">
        <f>SUM(G47:G52)</f>
        <v>0</v>
      </c>
      <c r="H54" s="187">
        <f>SUM(H47:H52)</f>
        <v>453113</v>
      </c>
      <c r="I54" s="188">
        <f>SUM(I47:J52)</f>
        <v>0</v>
      </c>
      <c r="J54" s="189"/>
      <c r="K54" s="190">
        <f>SUM(K53)</f>
        <v>1540</v>
      </c>
      <c r="L54" s="190">
        <f>SUM(L50)</f>
        <v>0</v>
      </c>
      <c r="M54" s="103"/>
    </row>
    <row r="55" spans="1:13" ht="15.75" customHeight="1">
      <c r="A55" s="118">
        <v>19</v>
      </c>
      <c r="B55" s="118">
        <v>926</v>
      </c>
      <c r="C55" s="118">
        <v>92695</v>
      </c>
      <c r="D55" s="143" t="s">
        <v>126</v>
      </c>
      <c r="E55" s="144">
        <v>10500</v>
      </c>
      <c r="F55" s="144">
        <f>SUM(H55)</f>
        <v>10500</v>
      </c>
      <c r="G55" s="144"/>
      <c r="H55" s="144">
        <v>10500</v>
      </c>
      <c r="I55" s="173"/>
      <c r="J55" s="174"/>
      <c r="K55" s="144"/>
      <c r="L55" s="144" t="s">
        <v>89</v>
      </c>
      <c r="M55" s="103"/>
    </row>
    <row r="56" spans="1:13" ht="15.75" customHeight="1">
      <c r="A56" s="118"/>
      <c r="B56" s="118"/>
      <c r="C56" s="118"/>
      <c r="D56" s="142" t="s">
        <v>127</v>
      </c>
      <c r="E56" s="121">
        <f>SUM(E55)</f>
        <v>10500</v>
      </c>
      <c r="F56" s="121">
        <f>SUM(F55)</f>
        <v>10500</v>
      </c>
      <c r="G56" s="121"/>
      <c r="H56" s="121">
        <f>SUM(H55)</f>
        <v>10500</v>
      </c>
      <c r="I56" s="159"/>
      <c r="J56" s="160"/>
      <c r="K56" s="137"/>
      <c r="L56" s="137"/>
      <c r="M56" s="103"/>
    </row>
    <row r="57" spans="1:13" ht="16.5" customHeight="1">
      <c r="A57" s="191" t="s">
        <v>128</v>
      </c>
      <c r="B57" s="191"/>
      <c r="C57" s="191"/>
      <c r="D57" s="191"/>
      <c r="E57" s="192">
        <f>SUM(E54,E46,E40,E35,E33+E30+E26+E24+E15)</f>
        <v>7436262</v>
      </c>
      <c r="F57" s="192">
        <f>SUM(F54+F46+F40+F33+F30+F24+F15+F26+F35+F56)</f>
        <v>6611060</v>
      </c>
      <c r="G57" s="192">
        <f>SUM(G24+G40)</f>
        <v>346913</v>
      </c>
      <c r="H57" s="192">
        <f>SUM(H54+H46+H40+H33+H30+H24+H15+H26+H35+H56)</f>
        <v>4315748</v>
      </c>
      <c r="I57" s="193">
        <f>SUM(I54+I40+J33+I30+I24+I15+I46)</f>
        <v>1637060</v>
      </c>
      <c r="J57" s="194"/>
      <c r="K57" s="192">
        <f>SUM(K54+K46+K40+K33+K30+K24+K15+K26+K35)</f>
        <v>311339</v>
      </c>
      <c r="L57" s="175" t="s">
        <v>129</v>
      </c>
      <c r="M57" s="103"/>
    </row>
    <row r="58" spans="1:13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1:13" ht="12.75">
      <c r="A59" s="195"/>
      <c r="K59" t="s">
        <v>252</v>
      </c>
      <c r="L59"/>
      <c r="M59"/>
    </row>
    <row r="60" spans="11:13" ht="12.75">
      <c r="K60" t="s">
        <v>253</v>
      </c>
      <c r="L60"/>
      <c r="M60"/>
    </row>
  </sheetData>
  <mergeCells count="121">
    <mergeCell ref="L19:L21"/>
    <mergeCell ref="H19:H21"/>
    <mergeCell ref="A16:A18"/>
    <mergeCell ref="B16:B18"/>
    <mergeCell ref="C16:C18"/>
    <mergeCell ref="D16:D18"/>
    <mergeCell ref="A19:A21"/>
    <mergeCell ref="B19:B21"/>
    <mergeCell ref="C19:C21"/>
    <mergeCell ref="D19:D21"/>
    <mergeCell ref="E27:E29"/>
    <mergeCell ref="F47:F49"/>
    <mergeCell ref="G47:G49"/>
    <mergeCell ref="E42:E44"/>
    <mergeCell ref="F42:F44"/>
    <mergeCell ref="G42:G44"/>
    <mergeCell ref="E47:E49"/>
    <mergeCell ref="F36:F38"/>
    <mergeCell ref="G36:G38"/>
    <mergeCell ref="E36:E38"/>
    <mergeCell ref="D36:D38"/>
    <mergeCell ref="D27:D29"/>
    <mergeCell ref="A47:A49"/>
    <mergeCell ref="B47:B49"/>
    <mergeCell ref="C47:C49"/>
    <mergeCell ref="D47:D49"/>
    <mergeCell ref="C36:C38"/>
    <mergeCell ref="A36:A38"/>
    <mergeCell ref="B36:B38"/>
    <mergeCell ref="I9:J10"/>
    <mergeCell ref="G8:K8"/>
    <mergeCell ref="G9:G10"/>
    <mergeCell ref="H9:H10"/>
    <mergeCell ref="K9:K10"/>
    <mergeCell ref="L27:L29"/>
    <mergeCell ref="A5:L5"/>
    <mergeCell ref="A7:A10"/>
    <mergeCell ref="B7:B10"/>
    <mergeCell ref="C7:C10"/>
    <mergeCell ref="D7:D10"/>
    <mergeCell ref="E7:E10"/>
    <mergeCell ref="F7:K7"/>
    <mergeCell ref="L7:L10"/>
    <mergeCell ref="F8:F10"/>
    <mergeCell ref="K19:K21"/>
    <mergeCell ref="G27:G29"/>
    <mergeCell ref="H27:H29"/>
    <mergeCell ref="K27:K29"/>
    <mergeCell ref="G19:G21"/>
    <mergeCell ref="I57:J57"/>
    <mergeCell ref="I25:J25"/>
    <mergeCell ref="I26:J26"/>
    <mergeCell ref="A27:A29"/>
    <mergeCell ref="B27:B29"/>
    <mergeCell ref="C27:C29"/>
    <mergeCell ref="A42:A44"/>
    <mergeCell ref="B42:B44"/>
    <mergeCell ref="C42:C44"/>
    <mergeCell ref="D42:D44"/>
    <mergeCell ref="I54:J54"/>
    <mergeCell ref="I46:J46"/>
    <mergeCell ref="I19:J21"/>
    <mergeCell ref="I24:J24"/>
    <mergeCell ref="I47:J49"/>
    <mergeCell ref="I50:J52"/>
    <mergeCell ref="I39:J39"/>
    <mergeCell ref="I35:J35"/>
    <mergeCell ref="I34:J34"/>
    <mergeCell ref="I33:J33"/>
    <mergeCell ref="J1:L1"/>
    <mergeCell ref="J2:L2"/>
    <mergeCell ref="J4:L4"/>
    <mergeCell ref="I16:J18"/>
    <mergeCell ref="I15:J15"/>
    <mergeCell ref="L12:L14"/>
    <mergeCell ref="K16:K18"/>
    <mergeCell ref="L16:L18"/>
    <mergeCell ref="I11:J11"/>
    <mergeCell ref="K12:K14"/>
    <mergeCell ref="K50:K52"/>
    <mergeCell ref="L50:L52"/>
    <mergeCell ref="K36:K38"/>
    <mergeCell ref="L36:L38"/>
    <mergeCell ref="K47:K49"/>
    <mergeCell ref="L47:L49"/>
    <mergeCell ref="K42:K44"/>
    <mergeCell ref="L42:L44"/>
    <mergeCell ref="I12:J14"/>
    <mergeCell ref="H50:H52"/>
    <mergeCell ref="H36:H38"/>
    <mergeCell ref="H16:H18"/>
    <mergeCell ref="H47:H49"/>
    <mergeCell ref="H42:H44"/>
    <mergeCell ref="H12:H14"/>
    <mergeCell ref="I40:J40"/>
    <mergeCell ref="I22:J22"/>
    <mergeCell ref="I27:J29"/>
    <mergeCell ref="A57:D57"/>
    <mergeCell ref="E50:E52"/>
    <mergeCell ref="F50:F52"/>
    <mergeCell ref="G50:G52"/>
    <mergeCell ref="A50:A52"/>
    <mergeCell ref="B50:B52"/>
    <mergeCell ref="C50:C52"/>
    <mergeCell ref="D50:D52"/>
    <mergeCell ref="A12:A14"/>
    <mergeCell ref="B12:B14"/>
    <mergeCell ref="C12:C14"/>
    <mergeCell ref="D12:D14"/>
    <mergeCell ref="E12:E14"/>
    <mergeCell ref="F12:F14"/>
    <mergeCell ref="G12:G14"/>
    <mergeCell ref="F19:F21"/>
    <mergeCell ref="E19:E21"/>
    <mergeCell ref="E16:E18"/>
    <mergeCell ref="F16:F18"/>
    <mergeCell ref="G16:G18"/>
    <mergeCell ref="I36:J38"/>
    <mergeCell ref="I30:J30"/>
    <mergeCell ref="I32:J32"/>
    <mergeCell ref="F27:F2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F22">
      <selection activeCell="J31" sqref="J31"/>
    </sheetView>
  </sheetViews>
  <sheetFormatPr defaultColWidth="9.140625" defaultRowHeight="12.75"/>
  <cols>
    <col min="1" max="1" width="5.28125" style="196" customWidth="1"/>
    <col min="2" max="2" width="9.140625" style="196" customWidth="1"/>
    <col min="3" max="3" width="11.00390625" style="196" customWidth="1"/>
    <col min="4" max="4" width="5.00390625" style="196" customWidth="1"/>
    <col min="5" max="5" width="36.00390625" style="196" customWidth="1"/>
    <col min="6" max="7" width="17.28125" style="196" customWidth="1"/>
    <col min="8" max="8" width="16.00390625" style="196" customWidth="1"/>
    <col min="9" max="16384" width="9.140625" style="196" customWidth="1"/>
  </cols>
  <sheetData>
    <row r="1" spans="7:8" ht="12.75" customHeight="1">
      <c r="G1" s="197" t="s">
        <v>130</v>
      </c>
      <c r="H1" s="197"/>
    </row>
    <row r="2" spans="7:8" ht="12.75" customHeight="1">
      <c r="G2" s="197" t="s">
        <v>131</v>
      </c>
      <c r="H2" s="197"/>
    </row>
    <row r="3" spans="7:8" ht="12.75" customHeight="1">
      <c r="G3" s="197" t="s">
        <v>132</v>
      </c>
      <c r="H3" s="197"/>
    </row>
    <row r="4" spans="7:8" ht="12.75" customHeight="1">
      <c r="G4" s="197" t="s">
        <v>133</v>
      </c>
      <c r="H4" s="197"/>
    </row>
    <row r="5" spans="1:11" ht="27.75" customHeight="1">
      <c r="A5" s="198" t="s">
        <v>134</v>
      </c>
      <c r="B5" s="198"/>
      <c r="C5" s="198"/>
      <c r="D5" s="198"/>
      <c r="E5" s="198"/>
      <c r="F5" s="198"/>
      <c r="G5" s="198"/>
      <c r="H5" s="198"/>
      <c r="I5" s="199"/>
      <c r="J5" s="199"/>
      <c r="K5" s="199"/>
    </row>
    <row r="6" spans="1:8" ht="19.5" customHeight="1">
      <c r="A6" s="200" t="s">
        <v>64</v>
      </c>
      <c r="B6" s="200" t="s">
        <v>2</v>
      </c>
      <c r="C6" s="200" t="s">
        <v>8</v>
      </c>
      <c r="D6" s="200" t="s">
        <v>135</v>
      </c>
      <c r="E6" s="200" t="s">
        <v>136</v>
      </c>
      <c r="F6" s="85" t="s">
        <v>137</v>
      </c>
      <c r="G6" s="85"/>
      <c r="H6" s="85"/>
    </row>
    <row r="7" spans="1:8" s="203" customFormat="1" ht="10.5" customHeight="1">
      <c r="A7" s="201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2">
        <v>7</v>
      </c>
      <c r="H7" s="202">
        <v>8</v>
      </c>
    </row>
    <row r="8" spans="1:8" s="203" customFormat="1" ht="23.25" customHeight="1">
      <c r="A8" s="204" t="s">
        <v>138</v>
      </c>
      <c r="B8" s="205"/>
      <c r="C8" s="206"/>
      <c r="D8" s="201"/>
      <c r="E8" s="201" t="s">
        <v>139</v>
      </c>
      <c r="F8" s="201" t="s">
        <v>140</v>
      </c>
      <c r="G8" s="201" t="s">
        <v>141</v>
      </c>
      <c r="H8" s="201" t="s">
        <v>142</v>
      </c>
    </row>
    <row r="9" spans="1:8" s="203" customFormat="1" ht="12.75" customHeight="1">
      <c r="A9" s="207"/>
      <c r="B9" s="201">
        <v>150</v>
      </c>
      <c r="C9" s="201">
        <v>15011</v>
      </c>
      <c r="D9" s="201">
        <v>6639</v>
      </c>
      <c r="E9" s="208" t="s">
        <v>80</v>
      </c>
      <c r="F9" s="209"/>
      <c r="G9" s="209"/>
      <c r="H9" s="209">
        <v>10605</v>
      </c>
    </row>
    <row r="10" spans="1:8" s="203" customFormat="1" ht="12.75" customHeight="1">
      <c r="A10" s="207"/>
      <c r="B10" s="201">
        <v>600</v>
      </c>
      <c r="C10" s="201">
        <v>60014</v>
      </c>
      <c r="D10" s="201">
        <v>6300</v>
      </c>
      <c r="E10" s="208" t="s">
        <v>86</v>
      </c>
      <c r="F10" s="209"/>
      <c r="G10" s="209"/>
      <c r="H10" s="209">
        <v>150000</v>
      </c>
    </row>
    <row r="11" spans="1:8" s="203" customFormat="1" ht="12.75" customHeight="1">
      <c r="A11" s="207"/>
      <c r="B11" s="201">
        <v>630</v>
      </c>
      <c r="C11" s="201">
        <v>63095</v>
      </c>
      <c r="D11" s="201">
        <v>6610</v>
      </c>
      <c r="E11" s="208" t="s">
        <v>143</v>
      </c>
      <c r="F11" s="209"/>
      <c r="G11" s="209"/>
      <c r="H11" s="209">
        <v>137942</v>
      </c>
    </row>
    <row r="12" spans="1:8" s="203" customFormat="1" ht="12.75" customHeight="1">
      <c r="A12" s="207"/>
      <c r="B12" s="201">
        <v>750</v>
      </c>
      <c r="C12" s="201">
        <v>75095</v>
      </c>
      <c r="D12" s="201">
        <v>6639</v>
      </c>
      <c r="E12" s="208" t="s">
        <v>80</v>
      </c>
      <c r="F12" s="209"/>
      <c r="G12" s="209"/>
      <c r="H12" s="209">
        <v>10860</v>
      </c>
    </row>
    <row r="13" spans="1:8" s="203" customFormat="1" ht="12.75" customHeight="1">
      <c r="A13" s="207"/>
      <c r="B13" s="201">
        <v>754</v>
      </c>
      <c r="C13" s="201">
        <v>75421</v>
      </c>
      <c r="D13" s="201">
        <v>6620</v>
      </c>
      <c r="E13" s="208" t="s">
        <v>86</v>
      </c>
      <c r="F13" s="209"/>
      <c r="G13" s="209"/>
      <c r="H13" s="209">
        <v>16000</v>
      </c>
    </row>
    <row r="14" spans="1:8" s="203" customFormat="1" ht="12.75" customHeight="1">
      <c r="A14" s="207"/>
      <c r="B14" s="201">
        <v>853</v>
      </c>
      <c r="C14" s="201">
        <v>85311</v>
      </c>
      <c r="D14" s="201">
        <v>2320</v>
      </c>
      <c r="E14" s="208" t="s">
        <v>86</v>
      </c>
      <c r="F14" s="209"/>
      <c r="G14" s="209"/>
      <c r="H14" s="209">
        <v>3000</v>
      </c>
    </row>
    <row r="15" spans="1:8" s="203" customFormat="1" ht="12.75" customHeight="1">
      <c r="A15" s="201"/>
      <c r="B15" s="201">
        <v>900</v>
      </c>
      <c r="C15" s="201">
        <v>90017</v>
      </c>
      <c r="D15" s="201">
        <v>2650</v>
      </c>
      <c r="E15" s="208" t="s">
        <v>117</v>
      </c>
      <c r="F15" s="209"/>
      <c r="G15" s="209">
        <v>235000</v>
      </c>
      <c r="H15" s="209"/>
    </row>
    <row r="16" spans="1:8" s="203" customFormat="1" ht="12.75" customHeight="1">
      <c r="A16" s="201"/>
      <c r="B16" s="201">
        <v>900</v>
      </c>
      <c r="C16" s="201">
        <v>90017</v>
      </c>
      <c r="D16" s="201">
        <v>6210</v>
      </c>
      <c r="E16" s="208" t="s">
        <v>117</v>
      </c>
      <c r="F16" s="209"/>
      <c r="G16" s="209"/>
      <c r="H16" s="209">
        <v>880000</v>
      </c>
    </row>
    <row r="17" spans="1:8" ht="12.75" customHeight="1">
      <c r="A17" s="201"/>
      <c r="B17" s="201">
        <v>921</v>
      </c>
      <c r="C17" s="201">
        <v>92109</v>
      </c>
      <c r="D17" s="201">
        <v>2480</v>
      </c>
      <c r="E17" s="208" t="s">
        <v>121</v>
      </c>
      <c r="F17" s="210">
        <v>210600</v>
      </c>
      <c r="G17" s="209"/>
      <c r="H17" s="209">
        <v>0</v>
      </c>
    </row>
    <row r="18" spans="1:8" ht="12.75" customHeight="1">
      <c r="A18" s="211"/>
      <c r="B18" s="201">
        <v>921</v>
      </c>
      <c r="C18" s="201">
        <v>92109</v>
      </c>
      <c r="D18" s="211">
        <v>6229</v>
      </c>
      <c r="E18" s="208" t="s">
        <v>121</v>
      </c>
      <c r="F18" s="210">
        <v>0</v>
      </c>
      <c r="G18" s="209"/>
      <c r="H18" s="209">
        <v>280086</v>
      </c>
    </row>
    <row r="19" spans="1:8" ht="12.75" customHeight="1">
      <c r="A19" s="211"/>
      <c r="B19" s="201">
        <v>921</v>
      </c>
      <c r="C19" s="201">
        <v>92116</v>
      </c>
      <c r="D19" s="211">
        <v>2480</v>
      </c>
      <c r="E19" s="208" t="s">
        <v>123</v>
      </c>
      <c r="F19" s="210">
        <v>133000</v>
      </c>
      <c r="G19" s="209"/>
      <c r="H19" s="209">
        <v>0</v>
      </c>
    </row>
    <row r="20" spans="1:8" ht="12.75" customHeight="1">
      <c r="A20" s="201"/>
      <c r="B20" s="201">
        <v>921</v>
      </c>
      <c r="C20" s="201">
        <v>92116</v>
      </c>
      <c r="D20" s="201">
        <v>6229</v>
      </c>
      <c r="E20" s="208" t="s">
        <v>123</v>
      </c>
      <c r="F20" s="210">
        <v>0</v>
      </c>
      <c r="G20" s="209"/>
      <c r="H20" s="210">
        <v>173027</v>
      </c>
    </row>
    <row r="21" spans="1:8" ht="21" customHeight="1">
      <c r="A21" s="212" t="s">
        <v>144</v>
      </c>
      <c r="B21" s="212"/>
      <c r="C21" s="212"/>
      <c r="D21" s="201"/>
      <c r="E21" s="213" t="s">
        <v>136</v>
      </c>
      <c r="F21" s="210"/>
      <c r="G21" s="209"/>
      <c r="H21" s="210"/>
    </row>
    <row r="22" spans="1:8" ht="42.75" customHeight="1">
      <c r="A22" s="207"/>
      <c r="B22" s="201">
        <v>801</v>
      </c>
      <c r="C22" s="201">
        <v>80101</v>
      </c>
      <c r="D22" s="201">
        <v>2590</v>
      </c>
      <c r="E22" s="208" t="s">
        <v>145</v>
      </c>
      <c r="F22" s="209">
        <v>304560</v>
      </c>
      <c r="G22" s="209"/>
      <c r="H22" s="210"/>
    </row>
    <row r="23" spans="1:8" ht="42.75" customHeight="1">
      <c r="A23" s="207"/>
      <c r="B23" s="201">
        <v>801</v>
      </c>
      <c r="C23" s="201">
        <v>80103</v>
      </c>
      <c r="D23" s="201">
        <v>2590</v>
      </c>
      <c r="E23" s="208" t="s">
        <v>145</v>
      </c>
      <c r="F23" s="209">
        <v>36559</v>
      </c>
      <c r="G23" s="209"/>
      <c r="H23" s="210"/>
    </row>
    <row r="24" spans="1:8" ht="42.75" customHeight="1">
      <c r="A24" s="207"/>
      <c r="B24" s="201">
        <v>801</v>
      </c>
      <c r="C24" s="201">
        <v>80113</v>
      </c>
      <c r="D24" s="201">
        <v>2590</v>
      </c>
      <c r="E24" s="208" t="s">
        <v>145</v>
      </c>
      <c r="F24" s="209">
        <v>5659</v>
      </c>
      <c r="G24" s="209"/>
      <c r="H24" s="210"/>
    </row>
    <row r="25" spans="1:8" ht="30" customHeight="1">
      <c r="A25" s="214" t="s">
        <v>128</v>
      </c>
      <c r="B25" s="215"/>
      <c r="C25" s="215"/>
      <c r="D25" s="215"/>
      <c r="E25" s="216"/>
      <c r="F25" s="217">
        <f>SUM(F17:F24)</f>
        <v>690378</v>
      </c>
      <c r="G25" s="217">
        <f>SUM(G15:G21)</f>
        <v>235000</v>
      </c>
      <c r="H25" s="217">
        <f>SUM(H9:H24)</f>
        <v>1661520</v>
      </c>
    </row>
    <row r="27" spans="1:9" ht="12.75">
      <c r="A27" s="218"/>
      <c r="G27" t="s">
        <v>252</v>
      </c>
      <c r="H27"/>
      <c r="I27"/>
    </row>
    <row r="28" spans="7:9" ht="12.75">
      <c r="G28" t="s">
        <v>253</v>
      </c>
      <c r="H28"/>
      <c r="I28"/>
    </row>
  </sheetData>
  <mergeCells count="9">
    <mergeCell ref="G1:H1"/>
    <mergeCell ref="G2:H2"/>
    <mergeCell ref="G3:H3"/>
    <mergeCell ref="G4:H4"/>
    <mergeCell ref="A5:H5"/>
    <mergeCell ref="A25:E25"/>
    <mergeCell ref="A8:C8"/>
    <mergeCell ref="F6:H6"/>
    <mergeCell ref="A21:C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="85" zoomScaleNormal="85" zoomScaleSheetLayoutView="70" workbookViewId="0" topLeftCell="C10">
      <selection activeCell="N22" sqref="N22"/>
    </sheetView>
  </sheetViews>
  <sheetFormatPr defaultColWidth="9.140625" defaultRowHeight="12.75"/>
  <cols>
    <col min="1" max="1" width="2.57421875" style="0" customWidth="1"/>
    <col min="2" max="2" width="10.00390625" style="0" customWidth="1"/>
    <col min="3" max="3" width="7.421875" style="0" customWidth="1"/>
    <col min="4" max="4" width="9.28125" style="0" bestFit="1" customWidth="1"/>
    <col min="6" max="6" width="3.28125" style="0" customWidth="1"/>
    <col min="7" max="7" width="10.7109375" style="0" customWidth="1"/>
    <col min="9" max="9" width="1.1484375" style="0" customWidth="1"/>
    <col min="10" max="10" width="7.28125" style="0" customWidth="1"/>
    <col min="11" max="11" width="9.421875" style="0" customWidth="1"/>
    <col min="13" max="13" width="15.28125" style="0" customWidth="1"/>
    <col min="14" max="14" width="9.421875" style="0" customWidth="1"/>
    <col min="15" max="15" width="7.421875" style="0" customWidth="1"/>
    <col min="16" max="16" width="9.7109375" style="0" customWidth="1"/>
  </cols>
  <sheetData>
    <row r="1" ht="12.75">
      <c r="M1" t="s">
        <v>146</v>
      </c>
    </row>
    <row r="2" ht="12.75">
      <c r="M2" t="s">
        <v>147</v>
      </c>
    </row>
    <row r="3" ht="12.75">
      <c r="M3" t="s">
        <v>132</v>
      </c>
    </row>
    <row r="4" ht="12.75">
      <c r="M4" t="s">
        <v>148</v>
      </c>
    </row>
    <row r="5" spans="1:15" ht="15.75">
      <c r="A5" s="219" t="s">
        <v>149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5.75">
      <c r="A6" s="219" t="s">
        <v>150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3.5" thickBot="1">
      <c r="A7" s="78"/>
      <c r="B7" s="78"/>
      <c r="C7" s="78"/>
      <c r="D7" s="220"/>
      <c r="E7" s="220"/>
      <c r="F7" s="220"/>
      <c r="G7" s="220"/>
      <c r="H7" s="78"/>
      <c r="I7" s="78"/>
      <c r="J7" s="78"/>
      <c r="K7" s="220"/>
      <c r="L7" s="220"/>
      <c r="M7" s="78"/>
      <c r="N7" s="78"/>
      <c r="O7" s="221" t="s">
        <v>63</v>
      </c>
    </row>
    <row r="8" spans="1:16" ht="13.5" customHeight="1" thickBot="1">
      <c r="A8" s="222" t="s">
        <v>64</v>
      </c>
      <c r="B8" s="223" t="s">
        <v>151</v>
      </c>
      <c r="C8" s="224" t="s">
        <v>152</v>
      </c>
      <c r="D8" s="225" t="s">
        <v>153</v>
      </c>
      <c r="E8" s="226"/>
      <c r="F8" s="226"/>
      <c r="G8" s="226"/>
      <c r="H8" s="226"/>
      <c r="I8" s="226"/>
      <c r="J8" s="226"/>
      <c r="K8" s="226"/>
      <c r="L8" s="226"/>
      <c r="M8" s="227"/>
      <c r="N8" s="225" t="s">
        <v>154</v>
      </c>
      <c r="O8" s="227"/>
      <c r="P8" s="228" t="s">
        <v>155</v>
      </c>
    </row>
    <row r="9" spans="1:16" ht="13.5" customHeight="1" thickBot="1">
      <c r="A9" s="229"/>
      <c r="B9" s="230"/>
      <c r="C9" s="231"/>
      <c r="D9" s="224" t="s">
        <v>156</v>
      </c>
      <c r="E9" s="232" t="s">
        <v>157</v>
      </c>
      <c r="F9" s="233"/>
      <c r="G9" s="233"/>
      <c r="H9" s="233"/>
      <c r="I9" s="233"/>
      <c r="J9" s="233"/>
      <c r="K9" s="233"/>
      <c r="L9" s="233"/>
      <c r="M9" s="234"/>
      <c r="N9" s="224" t="s">
        <v>156</v>
      </c>
      <c r="O9" s="224" t="s">
        <v>158</v>
      </c>
      <c r="P9" s="228"/>
    </row>
    <row r="10" spans="1:16" ht="13.5" thickBot="1">
      <c r="A10" s="229"/>
      <c r="B10" s="230"/>
      <c r="C10" s="231"/>
      <c r="D10" s="231"/>
      <c r="E10" s="235" t="s">
        <v>159</v>
      </c>
      <c r="F10" s="236"/>
      <c r="G10" s="232" t="s">
        <v>160</v>
      </c>
      <c r="H10" s="233"/>
      <c r="I10" s="233"/>
      <c r="J10" s="224" t="s">
        <v>161</v>
      </c>
      <c r="K10" s="225" t="s">
        <v>162</v>
      </c>
      <c r="L10" s="226"/>
      <c r="M10" s="227"/>
      <c r="N10" s="231"/>
      <c r="O10" s="231"/>
      <c r="P10" s="228"/>
    </row>
    <row r="11" spans="1:16" ht="86.25" customHeight="1" thickBot="1">
      <c r="A11" s="237"/>
      <c r="B11" s="238"/>
      <c r="C11" s="239"/>
      <c r="D11" s="239"/>
      <c r="E11" s="240" t="s">
        <v>163</v>
      </c>
      <c r="F11" s="241"/>
      <c r="G11" s="242" t="s">
        <v>164</v>
      </c>
      <c r="H11" s="225" t="s">
        <v>165</v>
      </c>
      <c r="I11" s="226"/>
      <c r="J11" s="239"/>
      <c r="K11" s="243" t="s">
        <v>166</v>
      </c>
      <c r="L11" s="225" t="s">
        <v>167</v>
      </c>
      <c r="M11" s="227"/>
      <c r="N11" s="239"/>
      <c r="O11" s="239"/>
      <c r="P11" s="228"/>
    </row>
    <row r="12" spans="1:16" ht="13.5" thickBot="1">
      <c r="A12" s="244">
        <v>1</v>
      </c>
      <c r="B12" s="245">
        <v>2</v>
      </c>
      <c r="C12" s="245">
        <f>L2400</f>
        <v>0</v>
      </c>
      <c r="D12" s="245">
        <v>4</v>
      </c>
      <c r="E12" s="246">
        <v>5</v>
      </c>
      <c r="F12" s="247"/>
      <c r="G12" s="248">
        <v>6</v>
      </c>
      <c r="H12" s="249">
        <v>7</v>
      </c>
      <c r="I12" s="250"/>
      <c r="J12" s="245">
        <v>8</v>
      </c>
      <c r="K12" s="245">
        <v>9</v>
      </c>
      <c r="L12" s="249">
        <v>10</v>
      </c>
      <c r="M12" s="250"/>
      <c r="N12" s="245">
        <v>11</v>
      </c>
      <c r="O12" s="245">
        <v>12</v>
      </c>
      <c r="P12" s="251">
        <v>11</v>
      </c>
    </row>
    <row r="13" spans="1:16" ht="13.5" thickBot="1">
      <c r="A13" s="252" t="s">
        <v>168</v>
      </c>
      <c r="B13" s="253" t="s">
        <v>169</v>
      </c>
      <c r="C13" s="253"/>
      <c r="D13" s="253"/>
      <c r="E13" s="254"/>
      <c r="F13" s="255"/>
      <c r="G13" s="253"/>
      <c r="H13" s="254"/>
      <c r="I13" s="255"/>
      <c r="J13" s="253"/>
      <c r="K13" s="253"/>
      <c r="L13" s="254"/>
      <c r="M13" s="255"/>
      <c r="N13" s="253"/>
      <c r="O13" s="256" t="s">
        <v>129</v>
      </c>
      <c r="P13" s="257"/>
    </row>
    <row r="14" spans="1:16" ht="13.5" thickBot="1">
      <c r="A14" s="252"/>
      <c r="B14" s="258" t="s">
        <v>170</v>
      </c>
      <c r="C14" s="253"/>
      <c r="D14" s="253"/>
      <c r="E14" s="254"/>
      <c r="F14" s="255"/>
      <c r="G14" s="253"/>
      <c r="H14" s="254"/>
      <c r="I14" s="255"/>
      <c r="J14" s="253"/>
      <c r="K14" s="253"/>
      <c r="L14" s="254"/>
      <c r="M14" s="255"/>
      <c r="N14" s="253"/>
      <c r="O14" s="256"/>
      <c r="P14" s="259"/>
    </row>
    <row r="15" spans="1:16" ht="67.5" customHeight="1" thickBot="1">
      <c r="A15" s="260"/>
      <c r="B15" s="261" t="s">
        <v>117</v>
      </c>
      <c r="C15" s="262">
        <v>17266</v>
      </c>
      <c r="D15" s="262">
        <v>1892734</v>
      </c>
      <c r="E15" s="263">
        <f>SUM(G15+K15)</f>
        <v>1115000</v>
      </c>
      <c r="F15" s="264"/>
      <c r="G15" s="265">
        <v>235000</v>
      </c>
      <c r="H15" s="266" t="s">
        <v>171</v>
      </c>
      <c r="I15" s="267"/>
      <c r="J15" s="265"/>
      <c r="K15" s="262">
        <v>880000</v>
      </c>
      <c r="L15" s="268" t="s">
        <v>172</v>
      </c>
      <c r="M15" s="269"/>
      <c r="N15" s="262">
        <v>1892000</v>
      </c>
      <c r="O15" s="265">
        <v>0</v>
      </c>
      <c r="P15" s="270">
        <f>SUM(C15+D15-N15)</f>
        <v>18000</v>
      </c>
    </row>
    <row r="16" spans="1:16" ht="13.5" thickBot="1">
      <c r="A16" s="271" t="s">
        <v>128</v>
      </c>
      <c r="B16" s="272"/>
      <c r="C16" s="273">
        <f>SUM(C15)</f>
        <v>17266</v>
      </c>
      <c r="D16" s="273">
        <f>SUM(D15)</f>
        <v>1892734</v>
      </c>
      <c r="E16" s="274">
        <f>SUM(E15)</f>
        <v>1115000</v>
      </c>
      <c r="F16" s="275"/>
      <c r="G16" s="276">
        <f>SUM(G15)</f>
        <v>235000</v>
      </c>
      <c r="H16" s="274">
        <f>SUM(H15)</f>
        <v>0</v>
      </c>
      <c r="I16" s="275"/>
      <c r="J16" s="277"/>
      <c r="K16" s="273">
        <f>SUM(K15)</f>
        <v>880000</v>
      </c>
      <c r="L16" s="278"/>
      <c r="M16" s="279"/>
      <c r="N16" s="273">
        <f>SUM(N15)</f>
        <v>1892000</v>
      </c>
      <c r="O16" s="276">
        <f>SUM(O15)</f>
        <v>0</v>
      </c>
      <c r="P16" s="280">
        <f>SUM(P15)</f>
        <v>18000</v>
      </c>
    </row>
    <row r="17" spans="1:15" ht="12.75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2"/>
      <c r="M17" s="283"/>
      <c r="N17" s="281"/>
      <c r="O17" s="281"/>
    </row>
    <row r="18" spans="1:14" ht="11.25" customHeight="1">
      <c r="A18" s="284"/>
      <c r="B18" s="284"/>
      <c r="C18" s="284"/>
      <c r="D18" s="284"/>
      <c r="N18" t="s">
        <v>252</v>
      </c>
    </row>
    <row r="19" spans="1:14" ht="8.25" customHeight="1">
      <c r="A19" s="284"/>
      <c r="B19" s="284"/>
      <c r="C19" s="284"/>
      <c r="D19" s="284"/>
      <c r="N19" t="s">
        <v>253</v>
      </c>
    </row>
    <row r="20" spans="1:8" ht="10.5" customHeight="1">
      <c r="A20" s="284"/>
      <c r="B20" s="284"/>
      <c r="C20" s="284"/>
      <c r="D20" s="284"/>
      <c r="H20" s="196"/>
    </row>
    <row r="21" spans="1:4" ht="10.5" customHeight="1">
      <c r="A21" s="284"/>
      <c r="B21" s="284"/>
      <c r="C21" s="284"/>
      <c r="D21" s="284"/>
    </row>
    <row r="27" spans="1:5" ht="12.75">
      <c r="A27" s="284"/>
      <c r="B27" s="284"/>
      <c r="C27" s="284"/>
      <c r="D27" s="284"/>
      <c r="E27" s="284"/>
    </row>
    <row r="28" spans="1:5" ht="12.75">
      <c r="A28" s="284"/>
      <c r="B28" s="284"/>
      <c r="C28" s="284"/>
      <c r="D28" s="284"/>
      <c r="E28" s="284"/>
    </row>
    <row r="29" spans="1:5" ht="12.75">
      <c r="A29" s="284"/>
      <c r="B29" s="284"/>
      <c r="C29" s="284"/>
      <c r="D29" s="284"/>
      <c r="E29" s="284"/>
    </row>
    <row r="30" spans="1:5" ht="12.75">
      <c r="A30" s="284"/>
      <c r="B30" s="284"/>
      <c r="C30" s="284"/>
      <c r="D30" s="284"/>
      <c r="E30" s="284"/>
    </row>
  </sheetData>
  <mergeCells count="38">
    <mergeCell ref="O9:O11"/>
    <mergeCell ref="N9:N11"/>
    <mergeCell ref="N8:O8"/>
    <mergeCell ref="P8:P11"/>
    <mergeCell ref="A16:B16"/>
    <mergeCell ref="E16:F16"/>
    <mergeCell ref="H16:I16"/>
    <mergeCell ref="L16:M16"/>
    <mergeCell ref="E14:F14"/>
    <mergeCell ref="H14:I14"/>
    <mergeCell ref="L14:M14"/>
    <mergeCell ref="E15:F15"/>
    <mergeCell ref="H15:I15"/>
    <mergeCell ref="L15:M15"/>
    <mergeCell ref="E12:F12"/>
    <mergeCell ref="H12:I12"/>
    <mergeCell ref="L12:M12"/>
    <mergeCell ref="E13:F13"/>
    <mergeCell ref="H13:I13"/>
    <mergeCell ref="L13:M13"/>
    <mergeCell ref="D7:E7"/>
    <mergeCell ref="F7:G7"/>
    <mergeCell ref="K7:L7"/>
    <mergeCell ref="D9:D11"/>
    <mergeCell ref="E10:F10"/>
    <mergeCell ref="E11:F11"/>
    <mergeCell ref="G10:I10"/>
    <mergeCell ref="H11:I11"/>
    <mergeCell ref="A5:O5"/>
    <mergeCell ref="A6:O6"/>
    <mergeCell ref="A8:A11"/>
    <mergeCell ref="B8:B11"/>
    <mergeCell ref="C8:C11"/>
    <mergeCell ref="K10:M10"/>
    <mergeCell ref="L11:M11"/>
    <mergeCell ref="J10:J11"/>
    <mergeCell ref="D8:M8"/>
    <mergeCell ref="E9:M9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2"/>
  <sheetViews>
    <sheetView tabSelected="1" view="pageBreakPreview" zoomScale="55" zoomScaleNormal="75" zoomScaleSheetLayoutView="55" workbookViewId="0" topLeftCell="G82">
      <selection activeCell="L100" sqref="L100"/>
    </sheetView>
  </sheetViews>
  <sheetFormatPr defaultColWidth="9.140625" defaultRowHeight="12.75"/>
  <cols>
    <col min="1" max="1" width="4.7109375" style="0" customWidth="1"/>
    <col min="2" max="2" width="19.140625" style="0" customWidth="1"/>
    <col min="3" max="3" width="3.00390625" style="0" customWidth="1"/>
    <col min="4" max="4" width="11.00390625" style="0" customWidth="1"/>
    <col min="5" max="5" width="22.7109375" style="0" customWidth="1"/>
    <col min="6" max="6" width="20.421875" style="0" customWidth="1"/>
    <col min="7" max="7" width="20.140625" style="0" customWidth="1"/>
    <col min="8" max="8" width="23.140625" style="0" customWidth="1"/>
    <col min="9" max="9" width="19.7109375" style="0" customWidth="1"/>
    <col min="10" max="10" width="10.28125" style="0" customWidth="1"/>
    <col min="11" max="11" width="21.421875" style="0" customWidth="1"/>
    <col min="12" max="12" width="19.00390625" style="0" customWidth="1"/>
    <col min="13" max="13" width="19.7109375" style="0" customWidth="1"/>
    <col min="14" max="14" width="4.421875" style="0" customWidth="1"/>
    <col min="15" max="15" width="5.140625" style="0" customWidth="1"/>
    <col min="16" max="16" width="4.28125" style="0" customWidth="1"/>
    <col min="17" max="17" width="20.421875" style="0" customWidth="1"/>
  </cols>
  <sheetData>
    <row r="1" spans="12:17" ht="15" customHeight="1">
      <c r="L1" s="285"/>
      <c r="M1" s="286"/>
      <c r="O1" s="287" t="s">
        <v>173</v>
      </c>
      <c r="P1" s="287"/>
      <c r="Q1" s="287"/>
    </row>
    <row r="2" spans="12:17" ht="15" customHeight="1">
      <c r="L2" s="285"/>
      <c r="M2" s="286"/>
      <c r="O2" s="287" t="s">
        <v>174</v>
      </c>
      <c r="P2" s="287"/>
      <c r="Q2" s="287"/>
    </row>
    <row r="3" spans="12:17" ht="15" customHeight="1">
      <c r="L3" s="285"/>
      <c r="M3" s="286"/>
      <c r="O3" s="287" t="s">
        <v>61</v>
      </c>
      <c r="P3" s="287"/>
      <c r="Q3" s="287"/>
    </row>
    <row r="4" spans="1:17" ht="1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8" t="s">
        <v>175</v>
      </c>
      <c r="P4" s="288"/>
      <c r="Q4" s="288"/>
    </row>
    <row r="5" spans="1:17" ht="15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</row>
    <row r="6" spans="1:18" ht="18">
      <c r="A6" s="289" t="s">
        <v>176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90"/>
    </row>
    <row r="7" spans="1:18" ht="18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0"/>
    </row>
    <row r="8" spans="1:18" ht="18">
      <c r="A8" s="292" t="s">
        <v>64</v>
      </c>
      <c r="B8" s="292" t="s">
        <v>177</v>
      </c>
      <c r="C8" s="293" t="s">
        <v>178</v>
      </c>
      <c r="D8" s="293" t="s">
        <v>179</v>
      </c>
      <c r="E8" s="293" t="s">
        <v>180</v>
      </c>
      <c r="F8" s="292" t="s">
        <v>157</v>
      </c>
      <c r="G8" s="292"/>
      <c r="H8" s="292" t="s">
        <v>68</v>
      </c>
      <c r="I8" s="292"/>
      <c r="J8" s="292"/>
      <c r="K8" s="292"/>
      <c r="L8" s="292"/>
      <c r="M8" s="292"/>
      <c r="N8" s="292"/>
      <c r="O8" s="292"/>
      <c r="P8" s="292"/>
      <c r="Q8" s="292"/>
      <c r="R8" s="290"/>
    </row>
    <row r="9" spans="1:18" ht="18">
      <c r="A9" s="292"/>
      <c r="B9" s="292"/>
      <c r="C9" s="293"/>
      <c r="D9" s="293"/>
      <c r="E9" s="293"/>
      <c r="F9" s="293" t="s">
        <v>181</v>
      </c>
      <c r="G9" s="293" t="s">
        <v>182</v>
      </c>
      <c r="H9" s="292" t="s">
        <v>183</v>
      </c>
      <c r="I9" s="292"/>
      <c r="J9" s="292"/>
      <c r="K9" s="292"/>
      <c r="L9" s="292"/>
      <c r="M9" s="292"/>
      <c r="N9" s="292"/>
      <c r="O9" s="292"/>
      <c r="P9" s="292"/>
      <c r="Q9" s="292"/>
      <c r="R9" s="290"/>
    </row>
    <row r="10" spans="1:18" ht="18">
      <c r="A10" s="292"/>
      <c r="B10" s="292"/>
      <c r="C10" s="293"/>
      <c r="D10" s="293"/>
      <c r="E10" s="293"/>
      <c r="F10" s="293"/>
      <c r="G10" s="293"/>
      <c r="H10" s="293" t="s">
        <v>184</v>
      </c>
      <c r="I10" s="292" t="s">
        <v>170</v>
      </c>
      <c r="J10" s="292"/>
      <c r="K10" s="292"/>
      <c r="L10" s="292"/>
      <c r="M10" s="292"/>
      <c r="N10" s="292"/>
      <c r="O10" s="292"/>
      <c r="P10" s="292"/>
      <c r="Q10" s="292"/>
      <c r="R10" s="290"/>
    </row>
    <row r="11" spans="1:18" ht="18">
      <c r="A11" s="292"/>
      <c r="B11" s="292"/>
      <c r="C11" s="293"/>
      <c r="D11" s="293"/>
      <c r="E11" s="293"/>
      <c r="F11" s="293"/>
      <c r="G11" s="293"/>
      <c r="H11" s="293"/>
      <c r="I11" s="292" t="s">
        <v>185</v>
      </c>
      <c r="J11" s="292"/>
      <c r="K11" s="292"/>
      <c r="L11" s="292"/>
      <c r="M11" s="292" t="s">
        <v>186</v>
      </c>
      <c r="N11" s="292"/>
      <c r="O11" s="292"/>
      <c r="P11" s="292"/>
      <c r="Q11" s="292"/>
      <c r="R11" s="290"/>
    </row>
    <row r="12" spans="1:18" ht="18">
      <c r="A12" s="292"/>
      <c r="B12" s="292"/>
      <c r="C12" s="293"/>
      <c r="D12" s="293"/>
      <c r="E12" s="293"/>
      <c r="F12" s="293"/>
      <c r="G12" s="293"/>
      <c r="H12" s="293"/>
      <c r="I12" s="293" t="s">
        <v>187</v>
      </c>
      <c r="J12" s="292" t="s">
        <v>188</v>
      </c>
      <c r="K12" s="292"/>
      <c r="L12" s="292"/>
      <c r="M12" s="293" t="s">
        <v>189</v>
      </c>
      <c r="N12" s="293" t="s">
        <v>188</v>
      </c>
      <c r="O12" s="293"/>
      <c r="P12" s="293"/>
      <c r="Q12" s="293"/>
      <c r="R12" s="290"/>
    </row>
    <row r="13" spans="1:18" ht="278.25" customHeight="1">
      <c r="A13" s="292"/>
      <c r="B13" s="292"/>
      <c r="C13" s="293"/>
      <c r="D13" s="293"/>
      <c r="E13" s="293"/>
      <c r="F13" s="293"/>
      <c r="G13" s="293"/>
      <c r="H13" s="293"/>
      <c r="I13" s="293"/>
      <c r="J13" s="294" t="s">
        <v>190</v>
      </c>
      <c r="K13" s="294" t="s">
        <v>191</v>
      </c>
      <c r="L13" s="294" t="s">
        <v>192</v>
      </c>
      <c r="M13" s="293"/>
      <c r="N13" s="294" t="s">
        <v>193</v>
      </c>
      <c r="O13" s="294" t="s">
        <v>190</v>
      </c>
      <c r="P13" s="294" t="s">
        <v>191</v>
      </c>
      <c r="Q13" s="294" t="s">
        <v>194</v>
      </c>
      <c r="R13" s="290"/>
    </row>
    <row r="14" spans="1:18" ht="18">
      <c r="A14" s="295">
        <v>1</v>
      </c>
      <c r="B14" s="295">
        <v>2</v>
      </c>
      <c r="C14" s="295">
        <v>3</v>
      </c>
      <c r="D14" s="295">
        <v>4</v>
      </c>
      <c r="E14" s="295">
        <v>5</v>
      </c>
      <c r="F14" s="295">
        <v>6</v>
      </c>
      <c r="G14" s="295">
        <v>7</v>
      </c>
      <c r="H14" s="295">
        <v>8</v>
      </c>
      <c r="I14" s="295">
        <v>9</v>
      </c>
      <c r="J14" s="295">
        <v>10</v>
      </c>
      <c r="K14" s="295">
        <v>11</v>
      </c>
      <c r="L14" s="295">
        <v>12</v>
      </c>
      <c r="M14" s="295">
        <v>13</v>
      </c>
      <c r="N14" s="295">
        <v>14</v>
      </c>
      <c r="O14" s="295">
        <v>15</v>
      </c>
      <c r="P14" s="295">
        <v>16</v>
      </c>
      <c r="Q14" s="295">
        <v>17</v>
      </c>
      <c r="R14" s="290"/>
    </row>
    <row r="15" spans="1:18" ht="54">
      <c r="A15" s="296">
        <v>1</v>
      </c>
      <c r="B15" s="297" t="s">
        <v>195</v>
      </c>
      <c r="C15" s="298" t="s">
        <v>129</v>
      </c>
      <c r="D15" s="298"/>
      <c r="E15" s="299">
        <f>SUM(E20+E36+E28+E44+E52+E59)</f>
        <v>1107403</v>
      </c>
      <c r="F15" s="299">
        <f>SUM(F20+F36+F28+F44+F52+F59)</f>
        <v>796295</v>
      </c>
      <c r="G15" s="299">
        <f>SUM(G20+G36+G28+G44+G52+G59)</f>
        <v>311108</v>
      </c>
      <c r="H15" s="299">
        <f>SUM(H20+H36+H28+H44+H52+H59)</f>
        <v>1090018</v>
      </c>
      <c r="I15" s="299">
        <f>SUM(I20+I36+I28+I44+I52+I59)</f>
        <v>778910</v>
      </c>
      <c r="J15" s="299">
        <f>SUM(J20+J36+J28+J44+J52)</f>
        <v>0</v>
      </c>
      <c r="K15" s="299">
        <f>SUM(K20+K36+K28+K44+K52+K59)</f>
        <v>778679</v>
      </c>
      <c r="L15" s="299">
        <f>SUM(L20+L36+L28+L44+L52)</f>
        <v>0</v>
      </c>
      <c r="M15" s="299">
        <f>SUM(M20+M36+M28+M44+M52+M59)</f>
        <v>311108</v>
      </c>
      <c r="N15" s="299"/>
      <c r="O15" s="299"/>
      <c r="P15" s="299"/>
      <c r="Q15" s="299">
        <f>SUM(Q20+Q36+Q28+Q44+Q52+Q59)</f>
        <v>311108</v>
      </c>
      <c r="R15" s="290"/>
    </row>
    <row r="16" spans="1:18" ht="18">
      <c r="A16" s="300" t="s">
        <v>196</v>
      </c>
      <c r="B16" s="301" t="s">
        <v>197</v>
      </c>
      <c r="C16" s="302" t="s">
        <v>198</v>
      </c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290"/>
    </row>
    <row r="17" spans="1:18" ht="18">
      <c r="A17" s="300"/>
      <c r="B17" s="301" t="s">
        <v>199</v>
      </c>
      <c r="C17" s="302" t="s">
        <v>200</v>
      </c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290"/>
    </row>
    <row r="18" spans="1:18" ht="18">
      <c r="A18" s="300"/>
      <c r="B18" s="301" t="s">
        <v>201</v>
      </c>
      <c r="C18" s="302" t="s">
        <v>202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290"/>
    </row>
    <row r="19" spans="1:18" ht="38.25" customHeight="1">
      <c r="A19" s="300"/>
      <c r="B19" s="301" t="s">
        <v>203</v>
      </c>
      <c r="C19" s="303" t="s">
        <v>204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5"/>
      <c r="R19" s="290"/>
    </row>
    <row r="20" spans="1:18" ht="18">
      <c r="A20" s="300"/>
      <c r="B20" s="301" t="s">
        <v>205</v>
      </c>
      <c r="C20" s="306"/>
      <c r="D20" s="306">
        <v>150</v>
      </c>
      <c r="E20" s="306">
        <f>SUM(E21:E22)</f>
        <v>13440</v>
      </c>
      <c r="F20" s="306">
        <f>SUM(F21:F22)</f>
        <v>13440</v>
      </c>
      <c r="G20" s="306">
        <v>0</v>
      </c>
      <c r="H20" s="306">
        <f aca="true" t="shared" si="0" ref="H20:M20">SUM(H21)</f>
        <v>10605</v>
      </c>
      <c r="I20" s="306">
        <f t="shared" si="0"/>
        <v>10605</v>
      </c>
      <c r="J20" s="306">
        <f t="shared" si="0"/>
        <v>0</v>
      </c>
      <c r="K20" s="306">
        <f t="shared" si="0"/>
        <v>10605</v>
      </c>
      <c r="L20" s="306">
        <f t="shared" si="0"/>
        <v>0</v>
      </c>
      <c r="M20" s="306">
        <f t="shared" si="0"/>
        <v>0</v>
      </c>
      <c r="N20" s="306"/>
      <c r="O20" s="306"/>
      <c r="P20" s="306"/>
      <c r="Q20" s="306">
        <v>0</v>
      </c>
      <c r="R20" s="290"/>
    </row>
    <row r="21" spans="1:18" ht="18">
      <c r="A21" s="300"/>
      <c r="B21" s="301" t="s">
        <v>206</v>
      </c>
      <c r="C21" s="307"/>
      <c r="D21" s="307">
        <v>15011</v>
      </c>
      <c r="E21" s="306">
        <v>10605</v>
      </c>
      <c r="F21" s="306">
        <v>10605</v>
      </c>
      <c r="G21" s="301"/>
      <c r="H21" s="308">
        <f>SUM(I21)</f>
        <v>10605</v>
      </c>
      <c r="I21" s="308">
        <f>SUM(K21)</f>
        <v>10605</v>
      </c>
      <c r="J21" s="307"/>
      <c r="K21" s="309">
        <v>10605</v>
      </c>
      <c r="L21" s="307"/>
      <c r="M21" s="307"/>
      <c r="N21" s="307"/>
      <c r="O21" s="307"/>
      <c r="P21" s="307"/>
      <c r="Q21" s="307"/>
      <c r="R21" s="290"/>
    </row>
    <row r="22" spans="1:18" ht="18">
      <c r="A22" s="300"/>
      <c r="B22" s="301" t="s">
        <v>207</v>
      </c>
      <c r="C22" s="307"/>
      <c r="D22" s="307">
        <v>663</v>
      </c>
      <c r="E22" s="306">
        <v>2835</v>
      </c>
      <c r="F22" s="306">
        <v>2835</v>
      </c>
      <c r="G22" s="301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290"/>
    </row>
    <row r="23" spans="1:18" ht="18">
      <c r="A23" s="300"/>
      <c r="B23" s="301" t="s">
        <v>208</v>
      </c>
      <c r="C23" s="307"/>
      <c r="D23" s="307"/>
      <c r="E23" s="306"/>
      <c r="F23" s="306"/>
      <c r="G23" s="301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290"/>
    </row>
    <row r="24" spans="1:18" ht="18">
      <c r="A24" s="310"/>
      <c r="B24" s="301" t="s">
        <v>197</v>
      </c>
      <c r="C24" s="307" t="s">
        <v>209</v>
      </c>
      <c r="D24" s="307"/>
      <c r="E24" s="306"/>
      <c r="F24" s="306"/>
      <c r="G24" s="301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290"/>
    </row>
    <row r="25" spans="1:18" ht="18">
      <c r="A25" s="311" t="s">
        <v>210</v>
      </c>
      <c r="B25" s="301" t="s">
        <v>199</v>
      </c>
      <c r="C25" s="307" t="s">
        <v>211</v>
      </c>
      <c r="D25" s="307"/>
      <c r="E25" s="306"/>
      <c r="F25" s="306"/>
      <c r="G25" s="301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290"/>
    </row>
    <row r="26" spans="1:18" ht="18">
      <c r="A26" s="312"/>
      <c r="B26" s="301" t="s">
        <v>201</v>
      </c>
      <c r="C26" s="307" t="s">
        <v>212</v>
      </c>
      <c r="D26" s="307"/>
      <c r="E26" s="306"/>
      <c r="F26" s="306"/>
      <c r="G26" s="301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290"/>
    </row>
    <row r="27" spans="1:18" ht="18">
      <c r="A27" s="312"/>
      <c r="B27" s="301" t="s">
        <v>203</v>
      </c>
      <c r="C27" s="307" t="s">
        <v>213</v>
      </c>
      <c r="D27" s="307"/>
      <c r="E27" s="306"/>
      <c r="F27" s="306"/>
      <c r="G27" s="301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290"/>
    </row>
    <row r="28" spans="1:18" ht="18">
      <c r="A28" s="312"/>
      <c r="B28" s="301" t="s">
        <v>205</v>
      </c>
      <c r="C28" s="307"/>
      <c r="D28" s="307">
        <v>700</v>
      </c>
      <c r="E28" s="306">
        <v>613900</v>
      </c>
      <c r="F28" s="306">
        <v>304101</v>
      </c>
      <c r="G28" s="306">
        <v>309799</v>
      </c>
      <c r="H28" s="309">
        <v>613900</v>
      </c>
      <c r="I28" s="309">
        <v>304101</v>
      </c>
      <c r="J28" s="309"/>
      <c r="K28" s="309">
        <v>304101</v>
      </c>
      <c r="L28" s="307"/>
      <c r="M28" s="313">
        <v>309799</v>
      </c>
      <c r="N28" s="307"/>
      <c r="O28" s="307"/>
      <c r="P28" s="307"/>
      <c r="Q28" s="309">
        <v>309799</v>
      </c>
      <c r="R28" s="290"/>
    </row>
    <row r="29" spans="1:18" ht="18">
      <c r="A29" s="312"/>
      <c r="B29" s="301" t="s">
        <v>206</v>
      </c>
      <c r="C29" s="307"/>
      <c r="D29" s="307">
        <v>70095</v>
      </c>
      <c r="E29" s="306">
        <v>613900</v>
      </c>
      <c r="F29" s="306">
        <v>304101</v>
      </c>
      <c r="G29" s="306">
        <v>309799</v>
      </c>
      <c r="H29" s="309">
        <v>613900</v>
      </c>
      <c r="I29" s="309">
        <v>304101</v>
      </c>
      <c r="J29" s="309"/>
      <c r="K29" s="309">
        <v>304101</v>
      </c>
      <c r="L29" s="307"/>
      <c r="M29" s="313">
        <v>309799</v>
      </c>
      <c r="N29" s="307"/>
      <c r="O29" s="307"/>
      <c r="P29" s="307"/>
      <c r="Q29" s="309">
        <v>309799</v>
      </c>
      <c r="R29" s="290"/>
    </row>
    <row r="30" spans="1:18" ht="18">
      <c r="A30" s="314"/>
      <c r="B30" s="301" t="s">
        <v>207</v>
      </c>
      <c r="C30" s="307"/>
      <c r="D30" s="307">
        <v>605</v>
      </c>
      <c r="E30" s="306"/>
      <c r="F30" s="306"/>
      <c r="G30" s="306"/>
      <c r="H30" s="309"/>
      <c r="I30" s="309"/>
      <c r="J30" s="309"/>
      <c r="K30" s="309"/>
      <c r="L30" s="307"/>
      <c r="M30" s="307"/>
      <c r="N30" s="307"/>
      <c r="O30" s="307"/>
      <c r="P30" s="307"/>
      <c r="Q30" s="307"/>
      <c r="R30" s="290"/>
    </row>
    <row r="31" spans="1:18" ht="18">
      <c r="A31" s="310"/>
      <c r="B31" s="301" t="s">
        <v>208</v>
      </c>
      <c r="C31" s="307"/>
      <c r="D31" s="307"/>
      <c r="E31" s="306"/>
      <c r="F31" s="306"/>
      <c r="G31" s="301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290"/>
    </row>
    <row r="32" spans="1:18" ht="18">
      <c r="A32" s="300" t="s">
        <v>214</v>
      </c>
      <c r="B32" s="301" t="s">
        <v>197</v>
      </c>
      <c r="C32" s="302" t="s">
        <v>198</v>
      </c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290"/>
    </row>
    <row r="33" spans="1:18" ht="18">
      <c r="A33" s="300"/>
      <c r="B33" s="301" t="s">
        <v>199</v>
      </c>
      <c r="C33" s="315" t="s">
        <v>215</v>
      </c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290"/>
    </row>
    <row r="34" spans="1:18" ht="18">
      <c r="A34" s="300"/>
      <c r="B34" s="301" t="s">
        <v>201</v>
      </c>
      <c r="C34" s="315" t="s">
        <v>216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290"/>
    </row>
    <row r="35" spans="1:18" ht="18">
      <c r="A35" s="300"/>
      <c r="B35" s="301" t="s">
        <v>203</v>
      </c>
      <c r="C35" s="315" t="s">
        <v>217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290"/>
    </row>
    <row r="36" spans="1:18" ht="18">
      <c r="A36" s="300"/>
      <c r="B36" s="301" t="s">
        <v>205</v>
      </c>
      <c r="C36" s="316"/>
      <c r="D36" s="301">
        <v>750</v>
      </c>
      <c r="E36" s="306">
        <v>25410</v>
      </c>
      <c r="F36" s="306">
        <v>25410</v>
      </c>
      <c r="G36" s="301"/>
      <c r="H36" s="306">
        <f>SUM(I36)</f>
        <v>10860</v>
      </c>
      <c r="I36" s="306">
        <v>10860</v>
      </c>
      <c r="J36" s="306"/>
      <c r="K36" s="306">
        <f>SUM(K37)</f>
        <v>10860</v>
      </c>
      <c r="L36" s="306"/>
      <c r="M36" s="306"/>
      <c r="N36" s="301"/>
      <c r="O36" s="301"/>
      <c r="P36" s="301"/>
      <c r="Q36" s="301"/>
      <c r="R36" s="290"/>
    </row>
    <row r="37" spans="1:18" ht="18">
      <c r="A37" s="300"/>
      <c r="B37" s="301" t="s">
        <v>218</v>
      </c>
      <c r="C37" s="307"/>
      <c r="D37" s="307">
        <v>75095</v>
      </c>
      <c r="E37" s="306">
        <v>10860</v>
      </c>
      <c r="F37" s="306">
        <v>10860</v>
      </c>
      <c r="G37" s="301"/>
      <c r="H37" s="309">
        <f>SUM(I37)</f>
        <v>10860</v>
      </c>
      <c r="I37" s="309">
        <v>10860</v>
      </c>
      <c r="J37" s="309"/>
      <c r="K37" s="309">
        <v>10860</v>
      </c>
      <c r="L37" s="309"/>
      <c r="M37" s="309"/>
      <c r="N37" s="307"/>
      <c r="O37" s="307"/>
      <c r="P37" s="307"/>
      <c r="Q37" s="307"/>
      <c r="R37" s="290"/>
    </row>
    <row r="38" spans="1:18" ht="18">
      <c r="A38" s="300"/>
      <c r="B38" s="301" t="s">
        <v>219</v>
      </c>
      <c r="C38" s="307"/>
      <c r="D38" s="307">
        <v>663</v>
      </c>
      <c r="E38" s="306">
        <v>14550</v>
      </c>
      <c r="F38" s="306">
        <v>14550</v>
      </c>
      <c r="G38" s="301"/>
      <c r="H38" s="309"/>
      <c r="I38" s="309"/>
      <c r="J38" s="309"/>
      <c r="K38" s="309"/>
      <c r="L38" s="309"/>
      <c r="M38" s="309"/>
      <c r="N38" s="307"/>
      <c r="O38" s="307"/>
      <c r="P38" s="307"/>
      <c r="Q38" s="307"/>
      <c r="R38" s="290"/>
    </row>
    <row r="39" spans="1:18" ht="18">
      <c r="A39" s="300"/>
      <c r="B39" s="301" t="s">
        <v>220</v>
      </c>
      <c r="C39" s="307"/>
      <c r="D39" s="307"/>
      <c r="E39" s="306"/>
      <c r="F39" s="301"/>
      <c r="G39" s="301"/>
      <c r="H39" s="309"/>
      <c r="I39" s="309"/>
      <c r="J39" s="309"/>
      <c r="K39" s="309"/>
      <c r="L39" s="309"/>
      <c r="M39" s="309"/>
      <c r="N39" s="307"/>
      <c r="O39" s="307"/>
      <c r="P39" s="307"/>
      <c r="Q39" s="307"/>
      <c r="R39" s="290"/>
    </row>
    <row r="40" spans="1:18" ht="18">
      <c r="A40" s="310"/>
      <c r="B40" s="301" t="s">
        <v>197</v>
      </c>
      <c r="C40" s="307" t="s">
        <v>221</v>
      </c>
      <c r="D40" s="307"/>
      <c r="E40" s="306"/>
      <c r="F40" s="306"/>
      <c r="G40" s="301"/>
      <c r="H40" s="307"/>
      <c r="I40" s="309"/>
      <c r="J40" s="309"/>
      <c r="K40" s="309"/>
      <c r="L40" s="309"/>
      <c r="M40" s="309"/>
      <c r="N40" s="307"/>
      <c r="O40" s="307"/>
      <c r="P40" s="307"/>
      <c r="Q40" s="307"/>
      <c r="R40" s="290"/>
    </row>
    <row r="41" spans="1:18" ht="18">
      <c r="A41" s="311" t="s">
        <v>222</v>
      </c>
      <c r="B41" s="301" t="s">
        <v>199</v>
      </c>
      <c r="C41" s="307" t="s">
        <v>211</v>
      </c>
      <c r="D41" s="307"/>
      <c r="E41" s="306"/>
      <c r="F41" s="306"/>
      <c r="G41" s="301"/>
      <c r="H41" s="307"/>
      <c r="I41" s="309"/>
      <c r="J41" s="309"/>
      <c r="K41" s="309"/>
      <c r="L41" s="309"/>
      <c r="M41" s="309"/>
      <c r="N41" s="307"/>
      <c r="O41" s="307"/>
      <c r="P41" s="307"/>
      <c r="Q41" s="307"/>
      <c r="R41" s="290"/>
    </row>
    <row r="42" spans="1:18" ht="18">
      <c r="A42" s="312"/>
      <c r="B42" s="301" t="s">
        <v>201</v>
      </c>
      <c r="C42" s="307" t="s">
        <v>212</v>
      </c>
      <c r="D42" s="307"/>
      <c r="E42" s="306"/>
      <c r="F42" s="306"/>
      <c r="G42" s="301"/>
      <c r="H42" s="307"/>
      <c r="I42" s="309"/>
      <c r="J42" s="309"/>
      <c r="K42" s="309"/>
      <c r="L42" s="309"/>
      <c r="M42" s="309"/>
      <c r="N42" s="307"/>
      <c r="O42" s="307"/>
      <c r="P42" s="307"/>
      <c r="Q42" s="307"/>
      <c r="R42" s="290"/>
    </row>
    <row r="43" spans="1:18" ht="18">
      <c r="A43" s="312"/>
      <c r="B43" s="301" t="s">
        <v>203</v>
      </c>
      <c r="C43" s="307" t="s">
        <v>223</v>
      </c>
      <c r="D43" s="307"/>
      <c r="E43" s="306"/>
      <c r="F43" s="306"/>
      <c r="G43" s="301"/>
      <c r="H43" s="307"/>
      <c r="I43" s="309"/>
      <c r="J43" s="309"/>
      <c r="K43" s="309"/>
      <c r="L43" s="309"/>
      <c r="M43" s="309"/>
      <c r="N43" s="307"/>
      <c r="O43" s="307"/>
      <c r="P43" s="307"/>
      <c r="Q43" s="307"/>
      <c r="R43" s="290"/>
    </row>
    <row r="44" spans="1:18" ht="18">
      <c r="A44" s="312"/>
      <c r="B44" s="301" t="s">
        <v>205</v>
      </c>
      <c r="C44" s="307"/>
      <c r="D44" s="307">
        <v>921</v>
      </c>
      <c r="E44" s="306">
        <f aca="true" t="shared" si="1" ref="E44:M44">SUM(E45)</f>
        <v>280086</v>
      </c>
      <c r="F44" s="306">
        <f t="shared" si="1"/>
        <v>280086</v>
      </c>
      <c r="G44" s="306">
        <f t="shared" si="1"/>
        <v>0</v>
      </c>
      <c r="H44" s="306">
        <f t="shared" si="1"/>
        <v>280086</v>
      </c>
      <c r="I44" s="306">
        <f t="shared" si="1"/>
        <v>280086</v>
      </c>
      <c r="J44" s="306">
        <f t="shared" si="1"/>
        <v>0</v>
      </c>
      <c r="K44" s="306">
        <f t="shared" si="1"/>
        <v>280086</v>
      </c>
      <c r="L44" s="306">
        <f t="shared" si="1"/>
        <v>0</v>
      </c>
      <c r="M44" s="306">
        <f t="shared" si="1"/>
        <v>0</v>
      </c>
      <c r="N44" s="306"/>
      <c r="O44" s="306"/>
      <c r="P44" s="307"/>
      <c r="Q44" s="307"/>
      <c r="R44" s="290"/>
    </row>
    <row r="45" spans="1:18" ht="18">
      <c r="A45" s="312"/>
      <c r="B45" s="301" t="s">
        <v>206</v>
      </c>
      <c r="C45" s="307"/>
      <c r="D45" s="307">
        <v>92109</v>
      </c>
      <c r="E45" s="306">
        <f>SUM(F45)</f>
        <v>280086</v>
      </c>
      <c r="F45" s="317">
        <f>SUM(H45)</f>
        <v>280086</v>
      </c>
      <c r="G45" s="301"/>
      <c r="H45" s="309">
        <f>SUM(I45)</f>
        <v>280086</v>
      </c>
      <c r="I45" s="309">
        <f>SUM(K45)</f>
        <v>280086</v>
      </c>
      <c r="J45" s="309"/>
      <c r="K45" s="309">
        <v>280086</v>
      </c>
      <c r="L45" s="309"/>
      <c r="M45" s="309"/>
      <c r="N45" s="307"/>
      <c r="O45" s="307"/>
      <c r="P45" s="307"/>
      <c r="Q45" s="307"/>
      <c r="R45" s="290"/>
    </row>
    <row r="46" spans="1:18" ht="18">
      <c r="A46" s="314"/>
      <c r="B46" s="301" t="s">
        <v>207</v>
      </c>
      <c r="C46" s="307"/>
      <c r="D46" s="307">
        <v>622</v>
      </c>
      <c r="E46" s="306"/>
      <c r="F46" s="301"/>
      <c r="G46" s="301"/>
      <c r="H46" s="309"/>
      <c r="I46" s="309"/>
      <c r="J46" s="309"/>
      <c r="K46" s="309"/>
      <c r="L46" s="309"/>
      <c r="M46" s="309"/>
      <c r="N46" s="307"/>
      <c r="O46" s="307"/>
      <c r="P46" s="307"/>
      <c r="Q46" s="307"/>
      <c r="R46" s="290"/>
    </row>
    <row r="47" spans="1:18" ht="18">
      <c r="A47" s="310"/>
      <c r="B47" s="301" t="s">
        <v>208</v>
      </c>
      <c r="C47" s="307"/>
      <c r="D47" s="307"/>
      <c r="E47" s="306"/>
      <c r="F47" s="301"/>
      <c r="G47" s="301"/>
      <c r="H47" s="309"/>
      <c r="I47" s="309"/>
      <c r="J47" s="309"/>
      <c r="K47" s="309"/>
      <c r="L47" s="309"/>
      <c r="M47" s="309"/>
      <c r="N47" s="307"/>
      <c r="O47" s="307"/>
      <c r="P47" s="307"/>
      <c r="Q47" s="307"/>
      <c r="R47" s="290"/>
    </row>
    <row r="48" spans="1:18" ht="18">
      <c r="A48" s="310"/>
      <c r="B48" s="301" t="s">
        <v>197</v>
      </c>
      <c r="C48" s="307" t="s">
        <v>221</v>
      </c>
      <c r="D48" s="307"/>
      <c r="E48" s="306"/>
      <c r="F48" s="306"/>
      <c r="G48" s="301"/>
      <c r="H48" s="307"/>
      <c r="I48" s="309"/>
      <c r="J48" s="309"/>
      <c r="K48" s="309"/>
      <c r="L48" s="309"/>
      <c r="M48" s="309"/>
      <c r="N48" s="307"/>
      <c r="O48" s="307"/>
      <c r="P48" s="307"/>
      <c r="Q48" s="307"/>
      <c r="R48" s="290"/>
    </row>
    <row r="49" spans="1:18" ht="18">
      <c r="A49" s="311" t="s">
        <v>224</v>
      </c>
      <c r="B49" s="301" t="s">
        <v>199</v>
      </c>
      <c r="C49" s="307" t="s">
        <v>211</v>
      </c>
      <c r="D49" s="307"/>
      <c r="E49" s="306"/>
      <c r="F49" s="306"/>
      <c r="G49" s="301"/>
      <c r="H49" s="307"/>
      <c r="I49" s="309"/>
      <c r="J49" s="309"/>
      <c r="K49" s="309"/>
      <c r="L49" s="309"/>
      <c r="M49" s="309"/>
      <c r="N49" s="307"/>
      <c r="O49" s="307"/>
      <c r="P49" s="307"/>
      <c r="Q49" s="307"/>
      <c r="R49" s="290"/>
    </row>
    <row r="50" spans="1:18" ht="18">
      <c r="A50" s="312"/>
      <c r="B50" s="301" t="s">
        <v>201</v>
      </c>
      <c r="C50" s="307" t="s">
        <v>212</v>
      </c>
      <c r="D50" s="307"/>
      <c r="E50" s="306"/>
      <c r="F50" s="306"/>
      <c r="G50" s="301"/>
      <c r="H50" s="307"/>
      <c r="I50" s="309"/>
      <c r="J50" s="309"/>
      <c r="K50" s="309"/>
      <c r="L50" s="309"/>
      <c r="M50" s="309"/>
      <c r="N50" s="307"/>
      <c r="O50" s="307"/>
      <c r="P50" s="307"/>
      <c r="Q50" s="307"/>
      <c r="R50" s="290"/>
    </row>
    <row r="51" spans="1:18" ht="18">
      <c r="A51" s="312"/>
      <c r="B51" s="301" t="s">
        <v>203</v>
      </c>
      <c r="C51" s="307" t="s">
        <v>225</v>
      </c>
      <c r="D51" s="307"/>
      <c r="E51" s="306"/>
      <c r="F51" s="301"/>
      <c r="G51" s="301"/>
      <c r="H51" s="309"/>
      <c r="I51" s="309"/>
      <c r="J51" s="309"/>
      <c r="K51" s="309"/>
      <c r="L51" s="309"/>
      <c r="M51" s="309"/>
      <c r="N51" s="307"/>
      <c r="O51" s="307"/>
      <c r="P51" s="307"/>
      <c r="Q51" s="307"/>
      <c r="R51" s="290"/>
    </row>
    <row r="52" spans="1:18" ht="18">
      <c r="A52" s="312"/>
      <c r="B52" s="301" t="s">
        <v>205</v>
      </c>
      <c r="C52" s="307"/>
      <c r="D52" s="307">
        <v>921</v>
      </c>
      <c r="E52" s="306">
        <v>173027</v>
      </c>
      <c r="F52" s="309">
        <f>SUM(F53)</f>
        <v>173027</v>
      </c>
      <c r="G52" s="301"/>
      <c r="H52" s="309">
        <f>SUM(H53)</f>
        <v>173027</v>
      </c>
      <c r="I52" s="309">
        <f>SUM(I53)</f>
        <v>173027</v>
      </c>
      <c r="J52" s="309"/>
      <c r="K52" s="309">
        <f>SUM(K53)</f>
        <v>173027</v>
      </c>
      <c r="L52" s="309"/>
      <c r="M52" s="309"/>
      <c r="N52" s="307"/>
      <c r="O52" s="307"/>
      <c r="P52" s="307"/>
      <c r="Q52" s="307"/>
      <c r="R52" s="290"/>
    </row>
    <row r="53" spans="1:18" ht="18">
      <c r="A53" s="312"/>
      <c r="B53" s="301" t="s">
        <v>206</v>
      </c>
      <c r="C53" s="307"/>
      <c r="D53" s="307">
        <v>92116</v>
      </c>
      <c r="E53" s="306">
        <v>173027</v>
      </c>
      <c r="F53" s="306">
        <v>173027</v>
      </c>
      <c r="G53" s="301"/>
      <c r="H53" s="309">
        <v>173027</v>
      </c>
      <c r="I53" s="309">
        <v>173027</v>
      </c>
      <c r="J53" s="309"/>
      <c r="K53" s="309">
        <v>173027</v>
      </c>
      <c r="L53" s="309"/>
      <c r="M53" s="309"/>
      <c r="N53" s="307"/>
      <c r="O53" s="307"/>
      <c r="P53" s="307"/>
      <c r="Q53" s="307"/>
      <c r="R53" s="290"/>
    </row>
    <row r="54" spans="1:18" ht="18">
      <c r="A54" s="314"/>
      <c r="B54" s="301" t="s">
        <v>207</v>
      </c>
      <c r="C54" s="307"/>
      <c r="D54" s="307">
        <v>622</v>
      </c>
      <c r="E54" s="306"/>
      <c r="F54" s="301"/>
      <c r="G54" s="301"/>
      <c r="H54" s="309"/>
      <c r="I54" s="309"/>
      <c r="J54" s="309"/>
      <c r="K54" s="309"/>
      <c r="L54" s="309"/>
      <c r="M54" s="309"/>
      <c r="N54" s="307"/>
      <c r="O54" s="307"/>
      <c r="P54" s="307"/>
      <c r="Q54" s="307"/>
      <c r="R54" s="290"/>
    </row>
    <row r="55" spans="1:18" ht="18">
      <c r="A55" s="318" t="s">
        <v>226</v>
      </c>
      <c r="B55" s="301" t="s">
        <v>197</v>
      </c>
      <c r="C55" s="319" t="s">
        <v>227</v>
      </c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1"/>
      <c r="R55" s="290"/>
    </row>
    <row r="56" spans="1:18" ht="18">
      <c r="A56" s="322"/>
      <c r="B56" s="301" t="s">
        <v>199</v>
      </c>
      <c r="C56" s="307" t="s">
        <v>228</v>
      </c>
      <c r="D56" s="307"/>
      <c r="E56" s="301"/>
      <c r="F56" s="306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4"/>
      <c r="R56" s="290"/>
    </row>
    <row r="57" spans="1:18" ht="18">
      <c r="A57" s="322"/>
      <c r="B57" s="301" t="s">
        <v>201</v>
      </c>
      <c r="C57" s="325" t="s">
        <v>229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7"/>
      <c r="R57" s="290"/>
    </row>
    <row r="58" spans="1:18" ht="18">
      <c r="A58" s="322"/>
      <c r="B58" s="301" t="s">
        <v>203</v>
      </c>
      <c r="C58" s="325" t="s">
        <v>230</v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8"/>
      <c r="P58" s="328"/>
      <c r="Q58" s="327"/>
      <c r="R58" s="290"/>
    </row>
    <row r="59" spans="1:18" ht="18">
      <c r="A59" s="322"/>
      <c r="B59" s="301" t="s">
        <v>231</v>
      </c>
      <c r="C59" s="307"/>
      <c r="D59" s="307">
        <v>921</v>
      </c>
      <c r="E59" s="309">
        <f>SUM(E60)</f>
        <v>1540</v>
      </c>
      <c r="F59" s="309">
        <f>SUM(F60)</f>
        <v>231</v>
      </c>
      <c r="G59" s="309">
        <f>SUM(G60)</f>
        <v>1309</v>
      </c>
      <c r="H59" s="309">
        <f>SUM(H60)</f>
        <v>1540</v>
      </c>
      <c r="I59" s="309">
        <f>SUM(I60)</f>
        <v>231</v>
      </c>
      <c r="J59" s="309"/>
      <c r="K59" s="309"/>
      <c r="L59" s="309">
        <f>SUM(L60)</f>
        <v>231</v>
      </c>
      <c r="M59" s="309">
        <f>SUM(M60)</f>
        <v>1309</v>
      </c>
      <c r="N59" s="307"/>
      <c r="O59" s="307"/>
      <c r="P59" s="307"/>
      <c r="Q59" s="309">
        <f>SUM(G60)</f>
        <v>1309</v>
      </c>
      <c r="R59" s="290"/>
    </row>
    <row r="60" spans="1:18" ht="18">
      <c r="A60" s="322"/>
      <c r="B60" s="301" t="s">
        <v>218</v>
      </c>
      <c r="C60" s="307"/>
      <c r="D60" s="307">
        <v>92195</v>
      </c>
      <c r="E60" s="306">
        <f>SUM(F60:G60)</f>
        <v>1540</v>
      </c>
      <c r="F60" s="306">
        <v>231</v>
      </c>
      <c r="G60" s="306">
        <v>1309</v>
      </c>
      <c r="H60" s="309">
        <v>1540</v>
      </c>
      <c r="I60" s="309">
        <v>231</v>
      </c>
      <c r="J60" s="309"/>
      <c r="K60" s="309"/>
      <c r="L60" s="309">
        <v>231</v>
      </c>
      <c r="M60" s="309">
        <v>1309</v>
      </c>
      <c r="N60" s="307"/>
      <c r="O60" s="307"/>
      <c r="P60" s="307"/>
      <c r="Q60" s="309">
        <v>1309</v>
      </c>
      <c r="R60" s="290"/>
    </row>
    <row r="61" spans="1:18" ht="18">
      <c r="A61" s="329"/>
      <c r="B61" s="301"/>
      <c r="C61" s="307"/>
      <c r="D61" s="307">
        <v>606</v>
      </c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290"/>
    </row>
    <row r="62" spans="1:18" ht="50.25" customHeight="1">
      <c r="A62" s="330">
        <v>2</v>
      </c>
      <c r="B62" s="297" t="s">
        <v>232</v>
      </c>
      <c r="C62" s="331" t="s">
        <v>129</v>
      </c>
      <c r="D62" s="331"/>
      <c r="E62" s="332">
        <f aca="true" t="shared" si="2" ref="E62:M62">SUM(E81+E67+E74+E96+E89)</f>
        <v>513239.87</v>
      </c>
      <c r="F62" s="332">
        <f t="shared" si="2"/>
        <v>92546.33</v>
      </c>
      <c r="G62" s="332">
        <f t="shared" si="2"/>
        <v>420693.54</v>
      </c>
      <c r="H62" s="332">
        <f t="shared" si="2"/>
        <v>431431.87</v>
      </c>
      <c r="I62" s="332">
        <f t="shared" si="2"/>
        <v>77155.33</v>
      </c>
      <c r="J62" s="332">
        <f t="shared" si="2"/>
        <v>0</v>
      </c>
      <c r="K62" s="332">
        <f t="shared" si="2"/>
        <v>0</v>
      </c>
      <c r="L62" s="332">
        <f t="shared" si="2"/>
        <v>77155.33</v>
      </c>
      <c r="M62" s="332">
        <f t="shared" si="2"/>
        <v>354276.54</v>
      </c>
      <c r="N62" s="332"/>
      <c r="O62" s="332"/>
      <c r="P62" s="332"/>
      <c r="Q62" s="332">
        <f>SUM(Q81+Q67+Q74+Q96+Q89)</f>
        <v>354276.54</v>
      </c>
      <c r="R62" s="290"/>
    </row>
    <row r="63" spans="1:18" ht="18">
      <c r="A63" s="333" t="s">
        <v>233</v>
      </c>
      <c r="B63" s="301" t="s">
        <v>197</v>
      </c>
      <c r="C63" s="319" t="s">
        <v>227</v>
      </c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1"/>
      <c r="R63" s="290"/>
    </row>
    <row r="64" spans="1:18" ht="18">
      <c r="A64" s="334"/>
      <c r="B64" s="301" t="s">
        <v>199</v>
      </c>
      <c r="C64" s="307" t="s">
        <v>228</v>
      </c>
      <c r="D64" s="307"/>
      <c r="E64" s="301"/>
      <c r="F64" s="306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4"/>
      <c r="R64" s="290"/>
    </row>
    <row r="65" spans="1:18" ht="18">
      <c r="A65" s="334"/>
      <c r="B65" s="301" t="s">
        <v>201</v>
      </c>
      <c r="C65" s="325" t="s">
        <v>229</v>
      </c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7"/>
      <c r="R65" s="290"/>
    </row>
    <row r="66" spans="1:18" ht="18">
      <c r="A66" s="334"/>
      <c r="B66" s="301" t="s">
        <v>203</v>
      </c>
      <c r="C66" s="325" t="s">
        <v>234</v>
      </c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8"/>
      <c r="P66" s="328"/>
      <c r="Q66" s="327"/>
      <c r="R66" s="290"/>
    </row>
    <row r="67" spans="1:18" ht="18">
      <c r="A67" s="334"/>
      <c r="B67" s="301" t="s">
        <v>205</v>
      </c>
      <c r="C67" s="335"/>
      <c r="D67" s="335">
        <v>750</v>
      </c>
      <c r="E67" s="299">
        <f>SUM(E68)</f>
        <v>48972</v>
      </c>
      <c r="F67" s="299">
        <f>SUM(F68)</f>
        <v>7346</v>
      </c>
      <c r="G67" s="299">
        <f>SUM(G68)</f>
        <v>41626</v>
      </c>
      <c r="H67" s="299">
        <f>SUM(H68)</f>
        <v>48972</v>
      </c>
      <c r="I67" s="299">
        <f>SUM(I68)</f>
        <v>7346</v>
      </c>
      <c r="J67" s="299"/>
      <c r="K67" s="299"/>
      <c r="L67" s="299">
        <f>SUM(L68)</f>
        <v>7346</v>
      </c>
      <c r="M67" s="299">
        <f>SUM(M68)</f>
        <v>41626</v>
      </c>
      <c r="N67" s="299"/>
      <c r="O67" s="299"/>
      <c r="P67" s="299"/>
      <c r="Q67" s="299">
        <f>SUM(Q68)</f>
        <v>41626</v>
      </c>
      <c r="R67" s="290"/>
    </row>
    <row r="68" spans="1:18" ht="18">
      <c r="A68" s="334"/>
      <c r="B68" s="301" t="s">
        <v>235</v>
      </c>
      <c r="C68" s="335"/>
      <c r="D68" s="335">
        <v>75095</v>
      </c>
      <c r="E68" s="299">
        <f>SUM(F68:G68)</f>
        <v>48972</v>
      </c>
      <c r="F68" s="299">
        <v>7346</v>
      </c>
      <c r="G68" s="299">
        <v>41626</v>
      </c>
      <c r="H68" s="299">
        <f>SUM(M68+I67)</f>
        <v>48972</v>
      </c>
      <c r="I68" s="299">
        <v>7346</v>
      </c>
      <c r="J68" s="299"/>
      <c r="K68" s="299"/>
      <c r="L68" s="299">
        <v>7346</v>
      </c>
      <c r="M68" s="299">
        <v>41626</v>
      </c>
      <c r="N68" s="299"/>
      <c r="O68" s="299"/>
      <c r="P68" s="299"/>
      <c r="Q68" s="299">
        <v>41626</v>
      </c>
      <c r="R68" s="290"/>
    </row>
    <row r="69" spans="1:18" ht="18">
      <c r="A69" s="336"/>
      <c r="B69" s="301" t="s">
        <v>183</v>
      </c>
      <c r="C69" s="335"/>
      <c r="D69" s="335" t="s">
        <v>236</v>
      </c>
      <c r="E69" s="299">
        <f>SUM(F69:G69)</f>
        <v>0</v>
      </c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0"/>
    </row>
    <row r="70" spans="1:18" ht="18">
      <c r="A70" s="333" t="s">
        <v>237</v>
      </c>
      <c r="B70" s="301" t="s">
        <v>197</v>
      </c>
      <c r="C70" s="319" t="s">
        <v>227</v>
      </c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1"/>
      <c r="R70" s="290"/>
    </row>
    <row r="71" spans="1:18" ht="18">
      <c r="A71" s="334"/>
      <c r="B71" s="301" t="s">
        <v>199</v>
      </c>
      <c r="C71" s="307" t="s">
        <v>228</v>
      </c>
      <c r="D71" s="307"/>
      <c r="E71" s="301"/>
      <c r="F71" s="306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4"/>
      <c r="R71" s="290"/>
    </row>
    <row r="72" spans="1:18" ht="18">
      <c r="A72" s="334"/>
      <c r="B72" s="301" t="s">
        <v>201</v>
      </c>
      <c r="C72" s="325" t="s">
        <v>229</v>
      </c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7"/>
      <c r="R72" s="290"/>
    </row>
    <row r="73" spans="1:18" ht="18">
      <c r="A73" s="334"/>
      <c r="B73" s="301" t="s">
        <v>203</v>
      </c>
      <c r="C73" s="325" t="s">
        <v>238</v>
      </c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8"/>
      <c r="P73" s="328"/>
      <c r="Q73" s="327"/>
      <c r="R73" s="290"/>
    </row>
    <row r="74" spans="1:18" ht="18">
      <c r="A74" s="334"/>
      <c r="B74" s="301" t="s">
        <v>205</v>
      </c>
      <c r="C74" s="335"/>
      <c r="D74" s="335">
        <v>750</v>
      </c>
      <c r="E74" s="299">
        <f>SUM(E75)</f>
        <v>48972</v>
      </c>
      <c r="F74" s="299">
        <f>SUM(F75)</f>
        <v>7346</v>
      </c>
      <c r="G74" s="299">
        <f>SUM(G75)</f>
        <v>41626</v>
      </c>
      <c r="H74" s="299">
        <f>SUM(H75)</f>
        <v>48972</v>
      </c>
      <c r="I74" s="299">
        <f>SUM(I75)</f>
        <v>7346</v>
      </c>
      <c r="J74" s="299"/>
      <c r="K74" s="299"/>
      <c r="L74" s="299">
        <f>SUM(L75)</f>
        <v>7346</v>
      </c>
      <c r="M74" s="299">
        <f>SUM(M75)</f>
        <v>41626</v>
      </c>
      <c r="N74" s="299"/>
      <c r="O74" s="299"/>
      <c r="P74" s="299"/>
      <c r="Q74" s="299">
        <f>SUM(Q75)</f>
        <v>41626</v>
      </c>
      <c r="R74" s="290"/>
    </row>
    <row r="75" spans="1:18" ht="18">
      <c r="A75" s="334"/>
      <c r="B75" s="301" t="s">
        <v>235</v>
      </c>
      <c r="C75" s="335"/>
      <c r="D75" s="335">
        <v>75095</v>
      </c>
      <c r="E75" s="299">
        <f>SUM(F75:G75)</f>
        <v>48972</v>
      </c>
      <c r="F75" s="299">
        <v>7346</v>
      </c>
      <c r="G75" s="299">
        <v>41626</v>
      </c>
      <c r="H75" s="299">
        <f>SUM(M75+I74)</f>
        <v>48972</v>
      </c>
      <c r="I75" s="299">
        <v>7346</v>
      </c>
      <c r="J75" s="299"/>
      <c r="K75" s="299"/>
      <c r="L75" s="299">
        <v>7346</v>
      </c>
      <c r="M75" s="299">
        <v>41626</v>
      </c>
      <c r="N75" s="299"/>
      <c r="O75" s="299"/>
      <c r="P75" s="299"/>
      <c r="Q75" s="299">
        <v>41626</v>
      </c>
      <c r="R75" s="290"/>
    </row>
    <row r="76" spans="1:18" ht="18">
      <c r="A76" s="336"/>
      <c r="B76" s="301" t="s">
        <v>183</v>
      </c>
      <c r="C76" s="335"/>
      <c r="D76" s="335" t="s">
        <v>236</v>
      </c>
      <c r="E76" s="299">
        <f>SUM(F76:G76)</f>
        <v>0</v>
      </c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0"/>
    </row>
    <row r="77" spans="1:18" ht="18">
      <c r="A77" s="337" t="s">
        <v>239</v>
      </c>
      <c r="B77" s="301" t="s">
        <v>197</v>
      </c>
      <c r="C77" s="319" t="s">
        <v>227</v>
      </c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1"/>
      <c r="R77" s="290"/>
    </row>
    <row r="78" spans="1:18" ht="18">
      <c r="A78" s="338"/>
      <c r="B78" s="301" t="s">
        <v>199</v>
      </c>
      <c r="C78" s="307" t="s">
        <v>228</v>
      </c>
      <c r="D78" s="307"/>
      <c r="E78" s="301"/>
      <c r="F78" s="306"/>
      <c r="G78" s="306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290"/>
    </row>
    <row r="79" spans="1:18" ht="18">
      <c r="A79" s="338"/>
      <c r="B79" s="301" t="s">
        <v>201</v>
      </c>
      <c r="C79" s="307" t="s">
        <v>240</v>
      </c>
      <c r="D79" s="307"/>
      <c r="E79" s="301"/>
      <c r="F79" s="306"/>
      <c r="G79" s="306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290"/>
    </row>
    <row r="80" spans="1:18" ht="18">
      <c r="A80" s="338"/>
      <c r="B80" s="301" t="s">
        <v>203</v>
      </c>
      <c r="C80" s="307" t="s">
        <v>241</v>
      </c>
      <c r="D80" s="307"/>
      <c r="E80" s="301"/>
      <c r="F80" s="306"/>
      <c r="G80" s="306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290"/>
    </row>
    <row r="81" spans="1:18" ht="18">
      <c r="A81" s="338"/>
      <c r="B81" s="301" t="s">
        <v>205</v>
      </c>
      <c r="C81" s="339"/>
      <c r="D81" s="339">
        <v>801</v>
      </c>
      <c r="E81" s="340">
        <f>SUM(E82:E84)</f>
        <v>253100</v>
      </c>
      <c r="F81" s="340">
        <v>54285</v>
      </c>
      <c r="G81" s="340">
        <v>198815</v>
      </c>
      <c r="H81" s="340">
        <f>SUM(H82:H84)</f>
        <v>171292</v>
      </c>
      <c r="I81" s="340">
        <f>SUM(I82:I84)</f>
        <v>38894</v>
      </c>
      <c r="J81" s="339"/>
      <c r="K81" s="339"/>
      <c r="L81" s="340">
        <f>SUM(L83)</f>
        <v>38894</v>
      </c>
      <c r="M81" s="340">
        <f>SUM(N81:Q81)</f>
        <v>132398</v>
      </c>
      <c r="N81" s="340"/>
      <c r="O81" s="340"/>
      <c r="P81" s="340"/>
      <c r="Q81" s="340">
        <f>SUM(Q83)</f>
        <v>132398</v>
      </c>
      <c r="R81" s="290"/>
    </row>
    <row r="82" spans="1:18" ht="18">
      <c r="A82" s="338"/>
      <c r="B82" s="301" t="s">
        <v>242</v>
      </c>
      <c r="C82" s="339"/>
      <c r="D82" s="339">
        <v>80104</v>
      </c>
      <c r="E82" s="340">
        <v>68023</v>
      </c>
      <c r="F82" s="340">
        <v>13312</v>
      </c>
      <c r="G82" s="340">
        <v>54711</v>
      </c>
      <c r="H82" s="340">
        <f>SUM(M82+I82)</f>
        <v>0</v>
      </c>
      <c r="I82" s="340">
        <f>SUM(L82)</f>
        <v>0</v>
      </c>
      <c r="J82" s="339"/>
      <c r="K82" s="339"/>
      <c r="L82" s="340">
        <v>0</v>
      </c>
      <c r="M82" s="340">
        <f>SUM(N82:Q82)</f>
        <v>0</v>
      </c>
      <c r="N82" s="340"/>
      <c r="O82" s="340"/>
      <c r="P82" s="340"/>
      <c r="Q82" s="340">
        <v>0</v>
      </c>
      <c r="R82" s="290"/>
    </row>
    <row r="83" spans="1:18" ht="18">
      <c r="A83" s="338"/>
      <c r="B83" s="301" t="s">
        <v>183</v>
      </c>
      <c r="C83" s="339"/>
      <c r="D83" s="339" t="s">
        <v>243</v>
      </c>
      <c r="E83" s="340">
        <f>SUM(F83:G83)</f>
        <v>171292</v>
      </c>
      <c r="F83" s="340">
        <v>38894</v>
      </c>
      <c r="G83" s="340">
        <v>132398</v>
      </c>
      <c r="H83" s="340">
        <f>SUM(L83+M83)</f>
        <v>171292</v>
      </c>
      <c r="I83" s="340">
        <f>SUM(L83)</f>
        <v>38894</v>
      </c>
      <c r="J83" s="339"/>
      <c r="K83" s="339"/>
      <c r="L83" s="340">
        <v>38894</v>
      </c>
      <c r="M83" s="340">
        <v>132398</v>
      </c>
      <c r="N83" s="340"/>
      <c r="O83" s="340"/>
      <c r="P83" s="340"/>
      <c r="Q83" s="340">
        <v>132398</v>
      </c>
      <c r="R83" s="290"/>
    </row>
    <row r="84" spans="1:18" ht="18">
      <c r="A84" s="341"/>
      <c r="B84" s="301" t="s">
        <v>219</v>
      </c>
      <c r="C84" s="339"/>
      <c r="D84" s="339"/>
      <c r="E84" s="340">
        <v>13785</v>
      </c>
      <c r="F84" s="340">
        <v>2079</v>
      </c>
      <c r="G84" s="340">
        <v>11706</v>
      </c>
      <c r="H84" s="340"/>
      <c r="I84" s="340"/>
      <c r="J84" s="339"/>
      <c r="K84" s="339"/>
      <c r="L84" s="340"/>
      <c r="M84" s="340"/>
      <c r="N84" s="340"/>
      <c r="O84" s="340"/>
      <c r="P84" s="340"/>
      <c r="Q84" s="340"/>
      <c r="R84" s="290"/>
    </row>
    <row r="85" spans="1:18" ht="18">
      <c r="A85" s="342"/>
      <c r="B85" s="301" t="s">
        <v>197</v>
      </c>
      <c r="C85" s="343" t="s">
        <v>227</v>
      </c>
      <c r="D85" s="344"/>
      <c r="E85" s="344"/>
      <c r="F85" s="344"/>
      <c r="G85" s="344"/>
      <c r="H85" s="344"/>
      <c r="I85" s="344"/>
      <c r="J85" s="344"/>
      <c r="K85" s="344"/>
      <c r="L85" s="344"/>
      <c r="M85" s="345"/>
      <c r="N85" s="345"/>
      <c r="O85" s="345"/>
      <c r="P85" s="345"/>
      <c r="Q85" s="346"/>
      <c r="R85" s="290"/>
    </row>
    <row r="86" spans="1:18" ht="18">
      <c r="A86" s="342"/>
      <c r="B86" s="301" t="s">
        <v>199</v>
      </c>
      <c r="C86" s="343" t="s">
        <v>244</v>
      </c>
      <c r="D86" s="344"/>
      <c r="E86" s="344"/>
      <c r="F86" s="344"/>
      <c r="G86" s="344"/>
      <c r="H86" s="344"/>
      <c r="I86" s="344"/>
      <c r="J86" s="344"/>
      <c r="K86" s="344"/>
      <c r="L86" s="344"/>
      <c r="M86" s="345"/>
      <c r="N86" s="345"/>
      <c r="O86" s="345"/>
      <c r="P86" s="345"/>
      <c r="Q86" s="346"/>
      <c r="R86" s="290"/>
    </row>
    <row r="87" spans="1:18" ht="18">
      <c r="A87" s="342"/>
      <c r="B87" s="301" t="s">
        <v>201</v>
      </c>
      <c r="C87" s="343" t="s">
        <v>245</v>
      </c>
      <c r="D87" s="344"/>
      <c r="E87" s="344"/>
      <c r="F87" s="344"/>
      <c r="G87" s="344"/>
      <c r="H87" s="344"/>
      <c r="I87" s="344"/>
      <c r="J87" s="344"/>
      <c r="K87" s="344"/>
      <c r="L87" s="345"/>
      <c r="M87" s="345"/>
      <c r="N87" s="345"/>
      <c r="O87" s="345"/>
      <c r="P87" s="345"/>
      <c r="Q87" s="346"/>
      <c r="R87" s="290"/>
    </row>
    <row r="88" spans="1:18" ht="18">
      <c r="A88" s="342"/>
      <c r="B88" s="301" t="s">
        <v>203</v>
      </c>
      <c r="C88" s="343" t="s">
        <v>246</v>
      </c>
      <c r="D88" s="344"/>
      <c r="E88" s="344"/>
      <c r="F88" s="344"/>
      <c r="G88" s="344"/>
      <c r="H88" s="344"/>
      <c r="I88" s="344"/>
      <c r="J88" s="347"/>
      <c r="K88" s="347"/>
      <c r="L88" s="345"/>
      <c r="M88" s="345"/>
      <c r="N88" s="345"/>
      <c r="O88" s="345"/>
      <c r="P88" s="345"/>
      <c r="Q88" s="346"/>
      <c r="R88" s="290"/>
    </row>
    <row r="89" spans="1:18" ht="18">
      <c r="A89" s="342"/>
      <c r="B89" s="301" t="s">
        <v>205</v>
      </c>
      <c r="C89" s="348"/>
      <c r="D89" s="339">
        <v>852</v>
      </c>
      <c r="E89" s="349">
        <f aca="true" t="shared" si="3" ref="E89:M89">SUM(E90)</f>
        <v>113746.87</v>
      </c>
      <c r="F89" s="349">
        <f t="shared" si="3"/>
        <v>16302.33</v>
      </c>
      <c r="G89" s="349">
        <f t="shared" si="3"/>
        <v>97444.54</v>
      </c>
      <c r="H89" s="349">
        <f t="shared" si="3"/>
        <v>113746.87</v>
      </c>
      <c r="I89" s="349">
        <f t="shared" si="3"/>
        <v>16302.33</v>
      </c>
      <c r="J89" s="349">
        <f t="shared" si="3"/>
        <v>0</v>
      </c>
      <c r="K89" s="349">
        <f t="shared" si="3"/>
        <v>0</v>
      </c>
      <c r="L89" s="349">
        <f t="shared" si="3"/>
        <v>16302.33</v>
      </c>
      <c r="M89" s="349">
        <f t="shared" si="3"/>
        <v>97444.54</v>
      </c>
      <c r="N89" s="349"/>
      <c r="O89" s="349"/>
      <c r="P89" s="349"/>
      <c r="Q89" s="350">
        <f>SUM(Q90)</f>
        <v>97444.54</v>
      </c>
      <c r="R89" s="290"/>
    </row>
    <row r="90" spans="1:18" ht="18">
      <c r="A90" s="342"/>
      <c r="B90" s="301" t="s">
        <v>218</v>
      </c>
      <c r="C90" s="348"/>
      <c r="D90" s="339">
        <v>8519</v>
      </c>
      <c r="E90" s="349">
        <v>113746.87</v>
      </c>
      <c r="F90" s="349">
        <v>16302.33</v>
      </c>
      <c r="G90" s="349">
        <v>97444.54</v>
      </c>
      <c r="H90" s="349">
        <v>113746.87</v>
      </c>
      <c r="I90" s="349">
        <v>16302.33</v>
      </c>
      <c r="J90" s="349"/>
      <c r="K90" s="349"/>
      <c r="L90" s="349">
        <v>16302.33</v>
      </c>
      <c r="M90" s="349">
        <v>97444.54</v>
      </c>
      <c r="N90" s="349"/>
      <c r="O90" s="349"/>
      <c r="P90" s="349"/>
      <c r="Q90" s="349">
        <v>97444.54</v>
      </c>
      <c r="R90" s="290"/>
    </row>
    <row r="91" spans="1:18" ht="18">
      <c r="A91" s="342"/>
      <c r="B91" s="301">
        <v>2011</v>
      </c>
      <c r="C91" s="348"/>
      <c r="D91" s="339" t="s">
        <v>247</v>
      </c>
      <c r="E91" s="340"/>
      <c r="F91" s="340"/>
      <c r="G91" s="340"/>
      <c r="H91" s="340"/>
      <c r="I91" s="340"/>
      <c r="J91" s="339"/>
      <c r="K91" s="339"/>
      <c r="L91" s="340"/>
      <c r="M91" s="340"/>
      <c r="N91" s="340"/>
      <c r="O91" s="340"/>
      <c r="P91" s="340"/>
      <c r="Q91" s="340"/>
      <c r="R91" s="290"/>
    </row>
    <row r="92" spans="1:18" ht="18">
      <c r="A92" s="337" t="s">
        <v>248</v>
      </c>
      <c r="B92" s="301" t="s">
        <v>197</v>
      </c>
      <c r="C92" s="319" t="s">
        <v>227</v>
      </c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1"/>
      <c r="R92" s="290"/>
    </row>
    <row r="93" spans="1:18" ht="18">
      <c r="A93" s="338"/>
      <c r="B93" s="301" t="s">
        <v>199</v>
      </c>
      <c r="C93" s="307" t="s">
        <v>228</v>
      </c>
      <c r="D93" s="307"/>
      <c r="E93" s="301"/>
      <c r="F93" s="306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4"/>
      <c r="R93" s="290"/>
    </row>
    <row r="94" spans="1:18" ht="18">
      <c r="A94" s="338"/>
      <c r="B94" s="301" t="s">
        <v>201</v>
      </c>
      <c r="C94" s="325" t="s">
        <v>229</v>
      </c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7"/>
      <c r="R94" s="290"/>
    </row>
    <row r="95" spans="1:18" ht="18">
      <c r="A95" s="338"/>
      <c r="B95" s="301" t="s">
        <v>203</v>
      </c>
      <c r="C95" s="325" t="s">
        <v>230</v>
      </c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8"/>
      <c r="P95" s="328"/>
      <c r="Q95" s="327"/>
      <c r="R95" s="290"/>
    </row>
    <row r="96" spans="1:18" ht="18">
      <c r="A96" s="338"/>
      <c r="B96" s="301" t="s">
        <v>205</v>
      </c>
      <c r="C96" s="339"/>
      <c r="D96" s="339">
        <v>921</v>
      </c>
      <c r="E96" s="340">
        <f>SUM(E97)</f>
        <v>48449</v>
      </c>
      <c r="F96" s="340">
        <f>SUM(F97)</f>
        <v>7267</v>
      </c>
      <c r="G96" s="340">
        <f>SUM(G97)</f>
        <v>41182</v>
      </c>
      <c r="H96" s="340">
        <f>SUM(H97)</f>
        <v>48449</v>
      </c>
      <c r="I96" s="340">
        <f>SUM(I97)</f>
        <v>7267</v>
      </c>
      <c r="J96" s="339"/>
      <c r="K96" s="339"/>
      <c r="L96" s="340">
        <f>SUM(L97)</f>
        <v>7267</v>
      </c>
      <c r="M96" s="340">
        <f>SUM(M97)</f>
        <v>41182</v>
      </c>
      <c r="N96" s="340"/>
      <c r="O96" s="340"/>
      <c r="P96" s="340"/>
      <c r="Q96" s="340">
        <f>SUM(Q97)</f>
        <v>41182</v>
      </c>
      <c r="R96" s="290"/>
    </row>
    <row r="97" spans="1:18" ht="18">
      <c r="A97" s="338"/>
      <c r="B97" s="301" t="s">
        <v>218</v>
      </c>
      <c r="C97" s="339"/>
      <c r="D97" s="339">
        <v>92195</v>
      </c>
      <c r="E97" s="340">
        <f>SUM(F97:G97)</f>
        <v>48449</v>
      </c>
      <c r="F97" s="340">
        <v>7267</v>
      </c>
      <c r="G97" s="340">
        <v>41182</v>
      </c>
      <c r="H97" s="340">
        <f>SUM(M97+I97)</f>
        <v>48449</v>
      </c>
      <c r="I97" s="340">
        <v>7267</v>
      </c>
      <c r="J97" s="339"/>
      <c r="K97" s="339"/>
      <c r="L97" s="340">
        <v>7267</v>
      </c>
      <c r="M97" s="340">
        <v>41182</v>
      </c>
      <c r="N97" s="340"/>
      <c r="O97" s="340"/>
      <c r="P97" s="340"/>
      <c r="Q97" s="340">
        <v>41182</v>
      </c>
      <c r="R97" s="290"/>
    </row>
    <row r="98" spans="1:18" ht="18">
      <c r="A98" s="341"/>
      <c r="B98" s="301">
        <v>2011</v>
      </c>
      <c r="C98" s="339"/>
      <c r="D98" s="339" t="s">
        <v>249</v>
      </c>
      <c r="E98" s="340"/>
      <c r="F98" s="340"/>
      <c r="G98" s="340"/>
      <c r="H98" s="340"/>
      <c r="I98" s="340"/>
      <c r="J98" s="339"/>
      <c r="K98" s="339"/>
      <c r="L98" s="339"/>
      <c r="M98" s="339"/>
      <c r="N98" s="339"/>
      <c r="O98" s="339"/>
      <c r="P98" s="339"/>
      <c r="Q98" s="339"/>
      <c r="R98" s="290"/>
    </row>
    <row r="99" spans="1:18" ht="18">
      <c r="A99" s="331" t="s">
        <v>250</v>
      </c>
      <c r="B99" s="331"/>
      <c r="C99" s="331" t="s">
        <v>129</v>
      </c>
      <c r="D99" s="331"/>
      <c r="E99" s="332">
        <f aca="true" t="shared" si="4" ref="E99:M99">SUM(E62+E15)</f>
        <v>1620642.87</v>
      </c>
      <c r="F99" s="332">
        <f t="shared" si="4"/>
        <v>888841.33</v>
      </c>
      <c r="G99" s="332">
        <f t="shared" si="4"/>
        <v>731801.54</v>
      </c>
      <c r="H99" s="332">
        <f t="shared" si="4"/>
        <v>1521449.87</v>
      </c>
      <c r="I99" s="332">
        <f t="shared" si="4"/>
        <v>856065.33</v>
      </c>
      <c r="J99" s="332">
        <f t="shared" si="4"/>
        <v>0</v>
      </c>
      <c r="K99" s="332">
        <f t="shared" si="4"/>
        <v>778679</v>
      </c>
      <c r="L99" s="332">
        <f t="shared" si="4"/>
        <v>77155.33</v>
      </c>
      <c r="M99" s="332">
        <f t="shared" si="4"/>
        <v>665384.54</v>
      </c>
      <c r="N99" s="332"/>
      <c r="O99" s="332"/>
      <c r="P99" s="332"/>
      <c r="Q99" s="332">
        <f>SUM(Q62+Q15)</f>
        <v>665384.54</v>
      </c>
      <c r="R99" s="290"/>
    </row>
    <row r="100" spans="1:18" ht="18">
      <c r="A100" s="291"/>
      <c r="B100" s="291"/>
      <c r="C100" s="291"/>
      <c r="D100" s="291"/>
      <c r="E100" s="291"/>
      <c r="F100" s="291" t="s">
        <v>251</v>
      </c>
      <c r="G100" s="291"/>
      <c r="H100" s="291"/>
      <c r="I100" s="291"/>
      <c r="J100" s="291"/>
      <c r="K100" s="291"/>
      <c r="L100" s="291"/>
      <c r="M100" t="s">
        <v>252</v>
      </c>
      <c r="P100" s="291"/>
      <c r="Q100" s="291"/>
      <c r="R100" s="290"/>
    </row>
    <row r="101" spans="1:17" ht="15">
      <c r="A101" s="351"/>
      <c r="B101" s="351"/>
      <c r="C101" s="351"/>
      <c r="D101" s="351"/>
      <c r="E101" s="351"/>
      <c r="F101" s="351"/>
      <c r="G101" s="351"/>
      <c r="H101" s="351"/>
      <c r="I101" s="351"/>
      <c r="J101" s="351"/>
      <c r="K101" s="352"/>
      <c r="L101" s="352"/>
      <c r="M101" t="s">
        <v>253</v>
      </c>
      <c r="P101" s="352"/>
      <c r="Q101" s="352"/>
    </row>
    <row r="102" spans="1:17" ht="12.75">
      <c r="A102" s="353"/>
      <c r="B102" s="353"/>
      <c r="C102" s="353"/>
      <c r="D102" s="353"/>
      <c r="E102" s="353"/>
      <c r="F102" s="353"/>
      <c r="G102" s="353"/>
      <c r="H102" s="353"/>
      <c r="I102" s="353"/>
      <c r="J102" s="353"/>
      <c r="K102" s="354"/>
      <c r="L102" s="354"/>
      <c r="M102" s="354"/>
      <c r="N102" s="354"/>
      <c r="O102" s="354"/>
      <c r="P102" s="354"/>
      <c r="Q102" s="354"/>
    </row>
  </sheetData>
  <mergeCells count="63">
    <mergeCell ref="C15:D15"/>
    <mergeCell ref="C34:Q34"/>
    <mergeCell ref="C17:Q17"/>
    <mergeCell ref="A16:A23"/>
    <mergeCell ref="C16:Q16"/>
    <mergeCell ref="O1:Q1"/>
    <mergeCell ref="O2:Q2"/>
    <mergeCell ref="O3:Q3"/>
    <mergeCell ref="O4:Q4"/>
    <mergeCell ref="H10:H13"/>
    <mergeCell ref="I10:Q10"/>
    <mergeCell ref="I11:L11"/>
    <mergeCell ref="M11:Q11"/>
    <mergeCell ref="C73:N73"/>
    <mergeCell ref="C55:Q55"/>
    <mergeCell ref="A32:A39"/>
    <mergeCell ref="A55:A61"/>
    <mergeCell ref="A63:A69"/>
    <mergeCell ref="A70:A76"/>
    <mergeCell ref="A41:A46"/>
    <mergeCell ref="C57:P57"/>
    <mergeCell ref="C58:N58"/>
    <mergeCell ref="C35:Q35"/>
    <mergeCell ref="A101:J101"/>
    <mergeCell ref="C62:D62"/>
    <mergeCell ref="C77:Q77"/>
    <mergeCell ref="C63:Q63"/>
    <mergeCell ref="C65:P65"/>
    <mergeCell ref="C66:N66"/>
    <mergeCell ref="C92:Q92"/>
    <mergeCell ref="C94:P94"/>
    <mergeCell ref="C85:L85"/>
    <mergeCell ref="C95:N95"/>
    <mergeCell ref="M12:M13"/>
    <mergeCell ref="N12:Q12"/>
    <mergeCell ref="A25:A30"/>
    <mergeCell ref="C99:D99"/>
    <mergeCell ref="A49:A54"/>
    <mergeCell ref="A99:B99"/>
    <mergeCell ref="A77:A84"/>
    <mergeCell ref="A92:A98"/>
    <mergeCell ref="C70:Q70"/>
    <mergeCell ref="C72:P72"/>
    <mergeCell ref="H8:Q8"/>
    <mergeCell ref="G9:G13"/>
    <mergeCell ref="H9:Q9"/>
    <mergeCell ref="C33:Q33"/>
    <mergeCell ref="C18:Q18"/>
    <mergeCell ref="C19:Q19"/>
    <mergeCell ref="C32:Q32"/>
    <mergeCell ref="F9:F13"/>
    <mergeCell ref="I12:I13"/>
    <mergeCell ref="J12:L12"/>
    <mergeCell ref="C86:L86"/>
    <mergeCell ref="C87:K87"/>
    <mergeCell ref="C88:I88"/>
    <mergeCell ref="A6:Q6"/>
    <mergeCell ref="A8:A13"/>
    <mergeCell ref="B8:B13"/>
    <mergeCell ref="C8:C13"/>
    <mergeCell ref="D8:D13"/>
    <mergeCell ref="E8:E13"/>
    <mergeCell ref="F8:G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Somianka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Bogdan</cp:lastModifiedBy>
  <cp:lastPrinted>2010-04-28T12:06:24Z</cp:lastPrinted>
  <dcterms:created xsi:type="dcterms:W3CDTF">2009-01-06T09:27:06Z</dcterms:created>
  <dcterms:modified xsi:type="dcterms:W3CDTF">2010-05-11T09:07:09Z</dcterms:modified>
  <cp:category/>
  <cp:version/>
  <cp:contentType/>
  <cp:contentStatus/>
</cp:coreProperties>
</file>